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nker.center.lms\buhgalteria_pool\Бухгалтерия\Ирина\2024\2025\БФО\ПГ\Для сайта\"/>
    </mc:Choice>
  </mc:AlternateContent>
  <bookViews>
    <workbookView xWindow="0" yWindow="0" windowWidth="28800" windowHeight="12000"/>
  </bookViews>
  <sheets>
    <sheet name="Отчет титульная страница" sheetId="1" r:id="rId1"/>
    <sheet name="21.1 Информация о доходах за в" sheetId="2" r:id="rId2"/>
    <sheet name="22.1 Информация о доходах за в" sheetId="3" r:id="rId3"/>
    <sheet name="23.1 Процентные доходы." sheetId="4" r:id="rId4"/>
    <sheet name="24.1 Доходы за вычетом расходо" sheetId="10" r:id="rId5"/>
    <sheet name="25.1 Выручка от оказания услуг" sheetId="12" r:id="rId6"/>
    <sheet name="26.1 Расходы на персонал" sheetId="13" r:id="rId7"/>
    <sheet name="26.2 Расходы по прочим долгоср" sheetId="14" r:id="rId8"/>
    <sheet name="27.1 Прямые операционные расхо" sheetId="15" r:id="rId9"/>
    <sheet name="28.1 Процентные расходы." sheetId="16" r:id="rId10"/>
    <sheet name="29.1 Информация о доходах за в" sheetId="17" r:id="rId11"/>
    <sheet name="30.1 Общие и административные " sheetId="19" r:id="rId12"/>
    <sheet name="31.1 Прочие доходы" sheetId="20" r:id="rId13"/>
    <sheet name="31.2 Прочие расходы" sheetId="21" r:id="rId14"/>
    <sheet name="32.1 Отчет информация по догов" sheetId="22" r:id="rId15"/>
    <sheet name="32.2 Отчет активы и обязательс" sheetId="23" r:id="rId16"/>
    <sheet name="32.3 Отчет потоки денежных сре" sheetId="24" r:id="rId17"/>
    <sheet name="32.4 Отчет информация по догов" sheetId="25" r:id="rId18"/>
    <sheet name="33.1 Налог на прибыль в разрез" sheetId="28" r:id="rId19"/>
    <sheet name="33.2 Сопоставление теоретическ" sheetId="29" r:id="rId20"/>
    <sheet name="Таблица 33.3" sheetId="31" r:id="rId21"/>
  </sheets>
  <calcPr calcId="162913" refMode="R1C1"/>
</workbook>
</file>

<file path=xl/calcChain.xml><?xml version="1.0" encoding="utf-8"?>
<calcChain xmlns="http://schemas.openxmlformats.org/spreadsheetml/2006/main">
  <c r="E46" i="31" l="1"/>
  <c r="C46" i="31"/>
  <c r="D45" i="31"/>
  <c r="D44" i="31"/>
  <c r="D43" i="31"/>
  <c r="D42" i="31"/>
  <c r="D41" i="31"/>
  <c r="D37" i="31"/>
  <c r="D36" i="31"/>
  <c r="D35" i="31"/>
  <c r="D34" i="31"/>
  <c r="D33" i="31"/>
  <c r="D32" i="31"/>
  <c r="D31" i="31"/>
  <c r="E30" i="31"/>
  <c r="E38" i="31" s="1"/>
  <c r="E39" i="31" s="1"/>
  <c r="E47" i="31" s="1"/>
  <c r="E48" i="31" s="1"/>
  <c r="C30" i="31"/>
  <c r="C38" i="31" s="1"/>
  <c r="C39" i="31" s="1"/>
  <c r="C47" i="31" s="1"/>
  <c r="C48" i="31" s="1"/>
  <c r="E23" i="31"/>
  <c r="C23" i="31"/>
  <c r="D22" i="31"/>
  <c r="D21" i="31"/>
  <c r="D20" i="31"/>
  <c r="D19" i="31"/>
  <c r="D18" i="31"/>
  <c r="D23" i="31" s="1"/>
  <c r="E15" i="31"/>
  <c r="E16" i="31" s="1"/>
  <c r="C15" i="31"/>
  <c r="C16" i="31" s="1"/>
  <c r="D14" i="31"/>
  <c r="D13" i="31"/>
  <c r="D12" i="31"/>
  <c r="D11" i="31"/>
  <c r="D10" i="31"/>
  <c r="D9" i="31"/>
  <c r="D8" i="31"/>
  <c r="D7" i="31"/>
  <c r="C24" i="31" l="1"/>
  <c r="C25" i="31" s="1"/>
  <c r="D46" i="31"/>
  <c r="D15" i="31"/>
  <c r="D16" i="31" s="1"/>
  <c r="D24" i="31" s="1"/>
  <c r="D25" i="31" s="1"/>
  <c r="E24" i="31"/>
  <c r="E25" i="31" s="1"/>
  <c r="D30" i="31"/>
  <c r="D38" i="31" s="1"/>
  <c r="D39" i="31" s="1"/>
  <c r="D47" i="31" s="1"/>
  <c r="D48" i="31" s="1"/>
</calcChain>
</file>

<file path=xl/sharedStrings.xml><?xml version="1.0" encoding="utf-8"?>
<sst xmlns="http://schemas.openxmlformats.org/spreadsheetml/2006/main" count="638" uniqueCount="207">
  <si>
    <t>Код территории по ОКАТО</t>
  </si>
  <si>
    <t>Код организации</t>
  </si>
  <si>
    <t>по ОКПО</t>
  </si>
  <si>
    <t>ОГРН</t>
  </si>
  <si>
    <t>ИНН</t>
  </si>
  <si>
    <t>40298000000</t>
  </si>
  <si>
    <t>35493246</t>
  </si>
  <si>
    <t>1027807976680</t>
  </si>
  <si>
    <t>7806027770</t>
  </si>
  <si>
    <t>ОТЧЕТ О ФИНАНСОВЫХ РЕЗУЛЬТАТАХ ОРГАНИЗАЦИИ</t>
  </si>
  <si>
    <t>за</t>
  </si>
  <si>
    <t>За 1 полугодие 2025 г.</t>
  </si>
  <si>
    <t>г.</t>
  </si>
  <si>
    <t>Акционерное общество "ИНВЕСТИЦИОННАЯ КОМПАНИЯ "ЛЕНМОНТАЖСТРОЙ" (АО "ИНВЕСТИЦИОННАЯ КОМПАНИЯ ЛМС")</t>
  </si>
  <si>
    <t>(полное и(или) сокращенное фирменные наименования)</t>
  </si>
  <si>
    <t>191181, Санкт-Петербург г, наб. Реки Мойки, д. 11, литер А, помещ. 21-Н</t>
  </si>
  <si>
    <t>(адрес организации в пределах места нахождения организации)</t>
  </si>
  <si>
    <t>Код формы по ОКУД: 0420003</t>
  </si>
  <si>
    <t>Годовая (квартальная)</t>
  </si>
  <si>
    <t>Номер показателя</t>
  </si>
  <si>
    <t>Наименование показателя</t>
  </si>
  <si>
    <t>Номер примечания</t>
  </si>
  <si>
    <t>За 1 полугодие 2024 г.</t>
  </si>
  <si>
    <t>За Последний Квартал Текущего Периода</t>
  </si>
  <si>
    <t>За Последний Квартал Предыдущего Периода</t>
  </si>
  <si>
    <t>1</t>
  </si>
  <si>
    <t>2</t>
  </si>
  <si>
    <t>3</t>
  </si>
  <si>
    <t>4</t>
  </si>
  <si>
    <t>5</t>
  </si>
  <si>
    <t>6</t>
  </si>
  <si>
    <t>7</t>
  </si>
  <si>
    <t>Раздел I. Прибыли и убытки</t>
  </si>
  <si>
    <t>Торговые и инвестиционные доходы, в том числе:</t>
  </si>
  <si>
    <t>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</si>
  <si>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</si>
  <si>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0</t>
  </si>
  <si>
    <t>процентные доходы</t>
  </si>
  <si>
    <t>дивиденды и доходы за вычетом расходов (расходы за вычетом доходов) от участия</t>
  </si>
  <si>
    <t>доходы за вычетом расходов (расходы за вычетом доходов) по восстановлению (созданию) оценочных резервов под ожидаемые кредитные убытки по финансовым активам, оцениваемым по амортизированной стоимости</t>
  </si>
  <si>
    <t>доходы за вычетом расходов (расходы за вычетом доходов) от операций с иностранной валютой</t>
  </si>
  <si>
    <t>Выручка от оказания услуг и комиссионные доходы</t>
  </si>
  <si>
    <t>Расходы на персонал</t>
  </si>
  <si>
    <t>Прямые операционные расходы</t>
  </si>
  <si>
    <t>Процентные расходы</t>
  </si>
  <si>
    <t>19</t>
  </si>
  <si>
    <t>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</si>
  <si>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Общие и административные расходы</t>
  </si>
  <si>
    <t>Прочие  доходы</t>
  </si>
  <si>
    <t>24</t>
  </si>
  <si>
    <t>Прочие расходы</t>
  </si>
  <si>
    <t>Прибыль (убыток) до налогообложения</t>
  </si>
  <si>
    <t>Налог на прибыль, в том числе:</t>
  </si>
  <si>
    <t>текущий налог на прибыль</t>
  </si>
  <si>
    <t>отложенный налог на прибыль</t>
  </si>
  <si>
    <t>Прибыль (убыток) после налогообложения</t>
  </si>
  <si>
    <t>Итого совокупный доход (расход) за отчетный период</t>
  </si>
  <si>
    <t>Генеральный директор</t>
  </si>
  <si>
    <t>Ильин Анатолий Юрьевич</t>
  </si>
  <si>
    <t>(должность руководителя)</t>
  </si>
  <si>
    <t>(подпись)</t>
  </si>
  <si>
    <t>(инициалы, фамилия)</t>
  </si>
  <si>
    <t>Таблица 32.1</t>
  </si>
  <si>
    <t>Доходы за вычетом расходов (расходы за вычетом доходов) от торговых операций</t>
  </si>
  <si>
    <t>Доходы за вычетом расходов (расходы за вычетом доходов) от переоценки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</si>
  <si>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</si>
  <si>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Итого</t>
  </si>
  <si>
    <t>ценные бумаги</t>
  </si>
  <si>
    <t>Таблица 33.1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</si>
  <si>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активов и их справедливой стоимостью при первоначальном признании</t>
  </si>
  <si>
    <t>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</t>
  </si>
  <si>
    <t>Процентные доходы</t>
  </si>
  <si>
    <t>По необесцененным финансовым активам,
в том числе:</t>
  </si>
  <si>
    <t>по финансовым активам, оцениваемым по амортизированной стоимости: выданным займам и прочим размещенным средствам</t>
  </si>
  <si>
    <t>Дебиторская задолженность</t>
  </si>
  <si>
    <t>Прочее</t>
  </si>
  <si>
    <t>Доходы за вычетом расходов (расходы за вычетом доходов) от операций с иностранной валютой</t>
  </si>
  <si>
    <t>Доходы за вычетом расходов (расходы за вычетом доходов) от переоценки средств в иностранной валюте</t>
  </si>
  <si>
    <t>Выручка от оказания услуг по ведению счетов депо, хранению и учету ценных бумаг</t>
  </si>
  <si>
    <t>Комиссионные доходы от клиентских операций на фондовом рынке</t>
  </si>
  <si>
    <t>Выручка от оказания услуг по доверительному управлению</t>
  </si>
  <si>
    <t>Всего</t>
  </si>
  <si>
    <t>Расходы по выплате краткосрочных вознаграждений работникам</t>
  </si>
  <si>
    <t>Страховые взносы с выплат вознаграждений работникам</t>
  </si>
  <si>
    <t>Расходы по прочим долгосрочным вознаграждениям</t>
  </si>
  <si>
    <t>г.:</t>
  </si>
  <si>
    <t>Расходы на услуги депозитариев и регистраторов</t>
  </si>
  <si>
    <t>Расходы на технические услуги</t>
  </si>
  <si>
    <t>По финансовым обязательствам, оцениваемым по амортизированной стоимости: кредитам, займам и прочим привлеченным средствам, кроме обязательств по аренде</t>
  </si>
  <si>
    <t>По обязательствам по аренде</t>
  </si>
  <si>
    <t>Доходы (расходы) от переоценки</t>
  </si>
  <si>
    <t>Прочие привлеченные средства, кроме кредита, полученного в порядке расчетов по расчетному счету (овердрафт)</t>
  </si>
  <si>
    <t>Кредиторская задолженность</t>
  </si>
  <si>
    <t>Амортизация основных средств</t>
  </si>
  <si>
    <t>Амортизация нематериальных активов</t>
  </si>
  <si>
    <t>Расходы по аренде</t>
  </si>
  <si>
    <t>Расходы по операциям с основными средствами, нематериальными активами и капитальными вложениями в объекты основных средств и нематериальных активов</t>
  </si>
  <si>
    <t>Расходы на рекламу и маркетинг</t>
  </si>
  <si>
    <t>Расходы на юридические и консультационные услуги и аудит</t>
  </si>
  <si>
    <t>Прочие хозяйственные расходы</t>
  </si>
  <si>
    <t>Неустойки (штрафы, пени)</t>
  </si>
  <si>
    <t>Расходы на услуги кредитных организаций и банков-нерезидентов</t>
  </si>
  <si>
    <t>Расходы по уплате налогов, за исключением налога на прибыль</t>
  </si>
  <si>
    <t>Прочие доходы</t>
  </si>
  <si>
    <t>Доходы от сдачи имущества в аренду, кроме аренды инвестиционного имущества</t>
  </si>
  <si>
    <t>Неустойки (штрафы, пени), поступления в возмещение убытков</t>
  </si>
  <si>
    <t>Информация по договорам аренды, по условиям которых
некредитная финансовая организация является арендатором</t>
  </si>
  <si>
    <t>Требования к раскрытию информации</t>
  </si>
  <si>
    <t>Описание</t>
  </si>
  <si>
    <t>Характер арендной деятельности арендатора</t>
  </si>
  <si>
    <t>Аренда офиса по адресу: Санкт-Петербург, Наб. Реки Мойки, д. 11,   Аренда помещения по адресу: Санкт-Петербург, ул. Галерная, д.34</t>
  </si>
  <si>
    <t>Будущие денежные потоки, которым потенциально подвержен арендатор, не отражаемые при оценке обязательств по аренде</t>
  </si>
  <si>
    <t>Коммунальные расходы по арендуемым помещениям.</t>
  </si>
  <si>
    <t>Ограничения или особые условия, связанные с договорами аренды</t>
  </si>
  <si>
    <t>нет</t>
  </si>
  <si>
    <t>Операции продажи с обратной арендой</t>
  </si>
  <si>
    <t>Сумма обязательств по краткосрочным договорам аренды, если перечень краткосрочных договоров аренды, по которому у арендатора есть обязательства на конец отчетного периода, отличается от перечня краткосрочных договоров аренды, к которому относится расход по краткосрочным договорам аренды за отчетный период</t>
  </si>
  <si>
    <t>Затраты арендатора, связанные с произведенными улучшениями предмета аренды, и порядок их компенсации</t>
  </si>
  <si>
    <t xml:space="preserve">    Затраты арендатора, понесенные в связи с поступлением предмета аренды и приведением его в состояние, пригодное для использования в запланированных целях</t>
  </si>
  <si>
    <t>Информация о пересмотре фактической стоимости активов в форме права пользования и обязательства по аренде</t>
  </si>
  <si>
    <t>Активы и обязательства по договорам аренды,
в соответствии с условиями которых некредитная финансовая
организация является арендатором</t>
  </si>
  <si>
    <t>Статья бухгалтерского баланса</t>
  </si>
  <si>
    <t>Примечание</t>
  </si>
  <si>
    <t>Балансовая стоимость</t>
  </si>
  <si>
    <t>На 30.06.2025</t>
  </si>
  <si>
    <t>На 31.12.2024</t>
  </si>
  <si>
    <t>Основные средства и капитальные вложения в них</t>
  </si>
  <si>
    <t>Финансовые обязательства, оцениваемые по амортизированной стоимости: кредиты, займы и прочие привлеченные средства</t>
  </si>
  <si>
    <t>Денежные потоки от операционной деятельности, в том числе:</t>
  </si>
  <si>
    <t>проценты уплаченные</t>
  </si>
  <si>
    <t>переменные арендные платежи, не включенные в оценку обязательств по аренде</t>
  </si>
  <si>
    <t>Денежные потоки от финансовой деятельности, в том числе:</t>
  </si>
  <si>
    <t>платежи в погашение обязательств по договорам аренды</t>
  </si>
  <si>
    <t>Информация по договорам аренды, по условиям которых
некредитная финансовая организация является арендодателем</t>
  </si>
  <si>
    <t>Характер арендной деятельности арендодателя</t>
  </si>
  <si>
    <t>Субаренда помещения по адресу: Санкт-Петербург, Наб.Реки Мойки, д.11. (операционная аренда)</t>
  </si>
  <si>
    <t>Описание того, каким образом осуществляется управление риском, связанным с правами, которые арендодатель сохраняет в базовых активах, включая любые средства, с помощью которых арендодатель снижает такие риски</t>
  </si>
  <si>
    <t>Качественная и количественная информация, объясняющая значительные изменения балансовой стоимости чистой инвестиции в финансовую аренду</t>
  </si>
  <si>
    <t>Затраты арендодателя, связанные с произведенными улучшениями предмета аренды, и порядок их компенсации</t>
  </si>
  <si>
    <t>Потенциальные денежные потоки, обусловленные гарантиями выкупа предмета аренды по окончании срока аренды</t>
  </si>
  <si>
    <t>Налог на прибыль в разрезе компонентов</t>
  </si>
  <si>
    <t>Расход (доход) по текущему налогу на прибыль</t>
  </si>
  <si>
    <t>Изменение отложенного налогового обязательства (актива)</t>
  </si>
  <si>
    <t>Итого налог на прибыль, в том числе:</t>
  </si>
  <si>
    <t>налог на прибыль, отраженный в составе прибыли или убытка</t>
  </si>
  <si>
    <t>Текущая ставка налога на прибыль, применимая к большей части прибыли, в</t>
  </si>
  <si>
    <t>году составляет</t>
  </si>
  <si>
    <t>процентов (в</t>
  </si>
  <si>
    <t>процентов ).</t>
  </si>
  <si>
    <t>Условный расход (доход) по налогу на прибыль</t>
  </si>
  <si>
    <t>Корректировки на сумму доходов или расходов, не принимаемых к налогообложению в соответствии с законодательством Российской Федерации о налогах и сборах, в том числе:</t>
  </si>
  <si>
    <t>доходы, не принимаемые к налогообложению</t>
  </si>
  <si>
    <t>расходы, не принимаемые к налогообложению</t>
  </si>
  <si>
    <t>Налог на прибыль, отраженный в составе прибыли или убытка</t>
  </si>
  <si>
    <t>Анализ изменений отложенных налоговых активов и отложенных налоговых обязательств</t>
  </si>
  <si>
    <t>Отражено в составе прибыли или убытка</t>
  </si>
  <si>
    <t>Общая сумма отложенного налогового актива</t>
  </si>
  <si>
    <t>Отложенный налоговый актив до зачета с отложенными налоговыми обязательствами</t>
  </si>
  <si>
    <t>Общая сумма отложенного налогового обязательства</t>
  </si>
  <si>
    <t>Чистый отложенный налоговый актив (обязательство)</t>
  </si>
  <si>
    <t>Признанный отложенный налоговый актив (обязательство)</t>
  </si>
  <si>
    <t>21 июля 2025г.</t>
  </si>
  <si>
    <t>Таблица 21.1</t>
  </si>
  <si>
    <t>За 2 Квартал 2025г</t>
  </si>
  <si>
    <t>За 2 Квартал 2024г</t>
  </si>
  <si>
    <t>Финансовые активы, в том числе:</t>
  </si>
  <si>
    <t>Таблица 22.1</t>
  </si>
  <si>
    <t>Таблица 23.1</t>
  </si>
  <si>
    <t>Таблица 24.1</t>
  </si>
  <si>
    <t>Таблица 25.1</t>
  </si>
  <si>
    <t>Раздел I. Выручка от оказания услуг по деятельности депозитария</t>
  </si>
  <si>
    <t>Раздел II.  Комиссионные доходы от брокерской деятельности</t>
  </si>
  <si>
    <t>Раздел III. Выручка по другим видам деятельности</t>
  </si>
  <si>
    <t>Таблица 26.1</t>
  </si>
  <si>
    <t>Таблица 26.2</t>
  </si>
  <si>
    <t>Таблица 27.1</t>
  </si>
  <si>
    <t>Таблица 28.1</t>
  </si>
  <si>
    <t>Таблица 29.1</t>
  </si>
  <si>
    <t>Таблица 30.1</t>
  </si>
  <si>
    <t>Таблица 31.1</t>
  </si>
  <si>
    <t>Таблица 31.2</t>
  </si>
  <si>
    <t>Таблица 32.2</t>
  </si>
  <si>
    <t>Таблица 32.3</t>
  </si>
  <si>
    <t>Таблица 32.4</t>
  </si>
  <si>
    <t>Таблица 33.2</t>
  </si>
  <si>
    <t>(тыс.руб.)</t>
  </si>
  <si>
    <t>Номер строки</t>
  </si>
  <si>
    <t>на 30.06.2025</t>
  </si>
  <si>
    <t>Денежные средства</t>
  </si>
  <si>
    <t>Фин.обязательства по СС</t>
  </si>
  <si>
    <t>Займы предоставленные</t>
  </si>
  <si>
    <t>Прочие обязательства</t>
  </si>
  <si>
    <t>Прочие активы</t>
  </si>
  <si>
    <t xml:space="preserve"> Арендные обязательства</t>
  </si>
  <si>
    <t>Основные средства</t>
  </si>
  <si>
    <t>Финансовые вложения</t>
  </si>
  <si>
    <t>Нематериальные активы</t>
  </si>
  <si>
    <t>Активы (активы выбывающих групп), классифицированные как предназначенные для продажи</t>
  </si>
  <si>
    <t>на 30.06.24</t>
  </si>
  <si>
    <t xml:space="preserve">Раздел I. Временные разницы, уменьшающие налогооблагаемую базу, и отложенный налоговый убыток
</t>
  </si>
  <si>
    <t xml:space="preserve">Раздел II. Временные разницы, увеличивающие налогооблагаемую базу
</t>
  </si>
  <si>
    <t>Сопоставление условного расхода (дохода) по налогу на прибыль с фактическим расходом (доходом) по налогу
на прибыль</t>
  </si>
  <si>
    <t xml:space="preserve">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
</t>
  </si>
  <si>
    <t xml:space="preserve">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организации
</t>
  </si>
  <si>
    <t xml:space="preserve"> Доходы за вычетом расходов (расходы за вычетом доходов) от операций
с финансовыми обязательствами
</t>
  </si>
  <si>
    <t>Денежные потоки по договорам аренды,
в соответствии с условиями которых некредитная финансовая
организация является арендатором</t>
  </si>
  <si>
    <t>Таблица 33.3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</si>
</sst>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,"/>
    <numFmt numFmtId="165" formatCode="0,"/>
    <numFmt numFmtId="166" formatCode="[=0]&quot;&quot;;General"/>
    <numFmt numFmtId="167" formatCode="#,##0,\);\ \(#,##0,\)\ "/>
  </numFmts>
  <fonts count="21" x14ac:knownFonts="1">
    <font>
      <sz val="8"/>
      <name val="Arial"/>
    </font>
    <font>
      <sz val="8"/>
      <name val="Courier New"/>
    </font>
    <font>
      <b/>
      <sz val="8"/>
      <name val="Courier New"/>
    </font>
    <font>
      <b/>
      <sz val="11"/>
      <name val="Courier New"/>
    </font>
    <font>
      <b/>
      <sz val="11"/>
      <name val="Calibri"/>
    </font>
    <font>
      <sz val="11"/>
      <name val="Calibri"/>
    </font>
    <font>
      <sz val="11"/>
      <name val="Courier New"/>
    </font>
    <font>
      <sz val="9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9"/>
      <name val="Calibri"/>
    </font>
    <font>
      <sz val="8"/>
      <color theme="1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color rgb="FF0070C0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8"/>
      <color rgb="FF0070C0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0"/>
        <bgColor auto="1"/>
      </patternFill>
    </fill>
    <fill>
      <patternFill patternType="solid">
        <fgColor rgb="FFFFFFE1"/>
        <bgColor auto="1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8" xfId="0" applyFont="1" applyBorder="1" applyAlignment="1">
      <alignment horizontal="centerContinuous" vertical="top"/>
    </xf>
    <xf numFmtId="0" fontId="7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/>
    <xf numFmtId="0" fontId="5" fillId="0" borderId="1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4" fillId="0" borderId="13" xfId="0" applyNumberFormat="1" applyFont="1" applyFill="1" applyBorder="1" applyAlignment="1">
      <alignment horizontal="right" vertical="center"/>
    </xf>
    <xf numFmtId="165" fontId="4" fillId="0" borderId="13" xfId="0" applyNumberFormat="1" applyFont="1" applyFill="1" applyBorder="1" applyAlignment="1">
      <alignment horizontal="right" vertical="center"/>
    </xf>
    <xf numFmtId="167" fontId="4" fillId="0" borderId="5" xfId="0" applyNumberFormat="1" applyFont="1" applyFill="1" applyBorder="1" applyAlignment="1">
      <alignment horizontal="right" vertical="center"/>
    </xf>
    <xf numFmtId="167" fontId="5" fillId="0" borderId="5" xfId="0" applyNumberFormat="1" applyFont="1" applyFill="1" applyBorder="1" applyAlignment="1">
      <alignment horizontal="right" vertical="center"/>
    </xf>
    <xf numFmtId="167" fontId="4" fillId="0" borderId="13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165" fontId="5" fillId="0" borderId="13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165" fontId="5" fillId="0" borderId="14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165" fontId="4" fillId="0" borderId="14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167" fontId="10" fillId="0" borderId="5" xfId="0" applyNumberFormat="1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left"/>
    </xf>
    <xf numFmtId="0" fontId="15" fillId="0" borderId="20" xfId="0" applyFont="1" applyFill="1" applyBorder="1" applyAlignment="1">
      <alignment horizontal="right" vertical="center" wrapText="1"/>
    </xf>
    <xf numFmtId="0" fontId="16" fillId="0" borderId="20" xfId="0" applyFont="1" applyFill="1" applyBorder="1" applyAlignment="1">
      <alignment wrapText="1"/>
    </xf>
    <xf numFmtId="0" fontId="11" fillId="0" borderId="20" xfId="0" applyFont="1" applyFill="1" applyBorder="1"/>
    <xf numFmtId="0" fontId="13" fillId="0" borderId="0" xfId="0" applyFont="1" applyAlignment="1"/>
    <xf numFmtId="0" fontId="15" fillId="0" borderId="20" xfId="0" applyFont="1" applyFill="1" applyBorder="1" applyAlignment="1">
      <alignment horizontal="right"/>
    </xf>
    <xf numFmtId="0" fontId="17" fillId="0" borderId="5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left" wrapText="1"/>
    </xf>
    <xf numFmtId="0" fontId="17" fillId="0" borderId="1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right"/>
    </xf>
    <xf numFmtId="166" fontId="15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vertical="center" wrapText="1"/>
    </xf>
    <xf numFmtId="164" fontId="15" fillId="0" borderId="5" xfId="0" applyNumberFormat="1" applyFont="1" applyFill="1" applyBorder="1" applyAlignment="1">
      <alignment horizontal="right" vertical="center" wrapText="1"/>
    </xf>
    <xf numFmtId="164" fontId="15" fillId="0" borderId="5" xfId="0" applyNumberFormat="1" applyFont="1" applyFill="1" applyBorder="1" applyAlignment="1">
      <alignment horizontal="right" vertical="center"/>
    </xf>
    <xf numFmtId="167" fontId="15" fillId="0" borderId="5" xfId="0" applyNumberFormat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right"/>
    </xf>
    <xf numFmtId="0" fontId="17" fillId="0" borderId="5" xfId="0" applyFont="1" applyFill="1" applyBorder="1" applyAlignment="1">
      <alignment vertical="top" wrapText="1"/>
    </xf>
    <xf numFmtId="164" fontId="17" fillId="0" borderId="5" xfId="0" applyNumberFormat="1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wrapText="1"/>
    </xf>
    <xf numFmtId="0" fontId="20" fillId="0" borderId="20" xfId="0" applyFont="1" applyFill="1" applyBorder="1"/>
    <xf numFmtId="167" fontId="15" fillId="0" borderId="5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167" fontId="17" fillId="0" borderId="5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167" fontId="5" fillId="0" borderId="5" xfId="0" applyNumberFormat="1" applyFont="1" applyFill="1" applyBorder="1" applyAlignment="1">
      <alignment horizontal="right" vertical="center"/>
    </xf>
    <xf numFmtId="167" fontId="4" fillId="0" borderId="5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165" fontId="4" fillId="0" borderId="13" xfId="0" applyNumberFormat="1" applyFont="1" applyFill="1" applyBorder="1" applyAlignment="1">
      <alignment horizontal="right" vertical="center"/>
    </xf>
    <xf numFmtId="165" fontId="5" fillId="0" borderId="13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/>
    </xf>
    <xf numFmtId="0" fontId="18" fillId="0" borderId="9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49"/>
  <sheetViews>
    <sheetView tabSelected="1" workbookViewId="0">
      <selection activeCell="N27" sqref="N27:O27"/>
    </sheetView>
  </sheetViews>
  <sheetFormatPr defaultColWidth="10.5" defaultRowHeight="11.45" customHeight="1" x14ac:dyDescent="0.2"/>
  <cols>
    <col min="1" max="1" width="3.5" style="2" customWidth="1"/>
    <col min="2" max="2" width="8.1640625" style="2" customWidth="1"/>
    <col min="3" max="3" width="2.5" style="2" customWidth="1"/>
    <col min="4" max="4" width="24.33203125" style="2" customWidth="1"/>
    <col min="5" max="5" width="3.5" style="2" customWidth="1"/>
    <col min="6" max="6" width="23.33203125" style="2" customWidth="1"/>
    <col min="7" max="7" width="3.5" style="2" customWidth="1"/>
    <col min="8" max="8" width="3.83203125" style="2" customWidth="1"/>
    <col min="9" max="9" width="17.5" style="2" customWidth="1"/>
    <col min="10" max="10" width="5.6640625" style="2" customWidth="1"/>
    <col min="11" max="11" width="13.83203125" style="2" customWidth="1"/>
    <col min="12" max="12" width="3.5" style="2" customWidth="1"/>
    <col min="13" max="14" width="0.1640625" style="2" customWidth="1"/>
    <col min="15" max="15" width="23.1640625" style="1" customWidth="1"/>
    <col min="16" max="16" width="0.1640625" style="1" customWidth="1"/>
    <col min="17" max="17" width="17.1640625" style="1" customWidth="1"/>
    <col min="18" max="18" width="6" style="1" customWidth="1"/>
    <col min="19" max="19" width="0.1640625" style="1" customWidth="1"/>
    <col min="20" max="20" width="23.1640625" style="1" customWidth="1"/>
    <col min="21" max="21" width="0.1640625" style="1" customWidth="1"/>
    <col min="22" max="22" width="23.1640625" style="1" customWidth="1"/>
    <col min="23" max="23" width="0.1640625" style="1" customWidth="1"/>
  </cols>
  <sheetData>
    <row r="1" spans="1:23" s="3" customFormat="1" ht="11.1" customHeight="1" x14ac:dyDescent="0.2"/>
    <row r="2" spans="1:23" s="3" customFormat="1" ht="11.1" customHeight="1" x14ac:dyDescent="0.2"/>
    <row r="3" spans="1:23" s="3" customFormat="1" ht="11.1" customHeight="1" x14ac:dyDescent="0.2">
      <c r="J3" s="4"/>
      <c r="K3" s="4"/>
      <c r="L3" s="4"/>
      <c r="M3" s="4"/>
      <c r="N3" s="4"/>
      <c r="O3" s="95" t="s">
        <v>0</v>
      </c>
      <c r="P3" s="95"/>
      <c r="Q3" s="98" t="s">
        <v>1</v>
      </c>
      <c r="R3" s="98"/>
      <c r="S3" s="98"/>
      <c r="T3" s="98"/>
      <c r="U3" s="98"/>
      <c r="V3" s="98"/>
      <c r="W3" s="98"/>
    </row>
    <row r="4" spans="1:23" s="3" customFormat="1" ht="11.1" customHeight="1" x14ac:dyDescent="0.2">
      <c r="O4" s="96"/>
      <c r="P4" s="97"/>
      <c r="Q4" s="99" t="s">
        <v>2</v>
      </c>
      <c r="R4" s="99"/>
      <c r="S4" s="99"/>
      <c r="T4" s="99" t="s">
        <v>3</v>
      </c>
      <c r="U4" s="99"/>
      <c r="V4" s="99" t="s">
        <v>4</v>
      </c>
      <c r="W4" s="99"/>
    </row>
    <row r="5" spans="1:23" s="3" customFormat="1" ht="11.1" customHeight="1" x14ac:dyDescent="0.2">
      <c r="J5" s="4"/>
      <c r="K5" s="4"/>
      <c r="L5" s="4"/>
      <c r="M5" s="4"/>
      <c r="N5" s="4"/>
      <c r="O5" s="99" t="s">
        <v>5</v>
      </c>
      <c r="P5" s="99"/>
      <c r="Q5" s="99" t="s">
        <v>6</v>
      </c>
      <c r="R5" s="99"/>
      <c r="S5" s="99"/>
      <c r="T5" s="99" t="s">
        <v>7</v>
      </c>
      <c r="U5" s="99"/>
      <c r="V5" s="99" t="s">
        <v>8</v>
      </c>
      <c r="W5" s="99"/>
    </row>
    <row r="6" spans="1:23" s="3" customFormat="1" ht="11.1" customHeight="1" x14ac:dyDescent="0.2"/>
    <row r="7" spans="1:23" s="3" customFormat="1" ht="15" customHeight="1" x14ac:dyDescent="0.2">
      <c r="D7" s="100" t="s">
        <v>9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3" s="3" customFormat="1" ht="11.1" customHeight="1" x14ac:dyDescent="0.2"/>
    <row r="9" spans="1:23" s="3" customFormat="1" ht="11.1" customHeight="1" x14ac:dyDescent="0.2"/>
    <row r="10" spans="1:23" s="3" customFormat="1" ht="15" customHeight="1" x14ac:dyDescent="0.2">
      <c r="A10" s="5"/>
      <c r="B10" s="5"/>
      <c r="C10" s="6" t="s">
        <v>10</v>
      </c>
      <c r="D10" s="101" t="s">
        <v>11</v>
      </c>
      <c r="E10" s="101"/>
      <c r="F10" s="101"/>
      <c r="G10" s="101"/>
      <c r="H10" s="101"/>
      <c r="I10" s="101"/>
      <c r="J10" s="101"/>
      <c r="K10" s="8" t="s">
        <v>12</v>
      </c>
      <c r="L10" s="7"/>
      <c r="M10" s="7"/>
    </row>
    <row r="11" spans="1:23" s="3" customFormat="1" ht="11.1" customHeight="1" x14ac:dyDescent="0.2"/>
    <row r="12" spans="1:23" s="3" customFormat="1" ht="23.1" customHeight="1" x14ac:dyDescent="0.2">
      <c r="D12" s="102" t="s">
        <v>13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23" s="3" customFormat="1" ht="11.1" customHeight="1" x14ac:dyDescent="0.2">
      <c r="D13" s="8" t="s">
        <v>14</v>
      </c>
      <c r="E13" s="7"/>
      <c r="F13" s="7"/>
      <c r="G13" s="7"/>
      <c r="H13" s="7"/>
      <c r="I13" s="7"/>
      <c r="J13" s="7"/>
    </row>
    <row r="14" spans="1:23" s="3" customFormat="1" ht="11.1" customHeight="1" x14ac:dyDescent="0.2"/>
    <row r="15" spans="1:23" s="3" customFormat="1" ht="11.1" customHeight="1" x14ac:dyDescent="0.2">
      <c r="D15" s="102" t="s">
        <v>15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23" s="3" customFormat="1" ht="11.1" customHeight="1" x14ac:dyDescent="0.2">
      <c r="D16" s="9" t="s">
        <v>16</v>
      </c>
      <c r="E16" s="4"/>
      <c r="F16" s="4"/>
      <c r="G16" s="4"/>
      <c r="H16" s="4"/>
      <c r="I16" s="4"/>
      <c r="J16" s="4"/>
    </row>
    <row r="17" spans="1:22" s="3" customFormat="1" ht="11.1" customHeight="1" x14ac:dyDescent="0.2">
      <c r="S17" s="103" t="s">
        <v>17</v>
      </c>
      <c r="T17" s="103"/>
      <c r="U17" s="103"/>
      <c r="V17" s="103"/>
    </row>
    <row r="18" spans="1:22" s="3" customFormat="1" ht="11.1" customHeight="1" x14ac:dyDescent="0.2"/>
    <row r="19" spans="1:22" s="3" customFormat="1" ht="11.1" customHeight="1" x14ac:dyDescent="0.2">
      <c r="S19" s="103" t="s">
        <v>18</v>
      </c>
      <c r="T19" s="103"/>
      <c r="U19" s="103"/>
      <c r="V19" s="103"/>
    </row>
    <row r="20" spans="1:22" s="3" customFormat="1" ht="11.1" customHeight="1" x14ac:dyDescent="0.2"/>
    <row r="21" spans="1:22" s="3" customFormat="1" ht="15" customHeight="1" x14ac:dyDescent="0.2">
      <c r="U21" s="104" t="s">
        <v>185</v>
      </c>
      <c r="V21" s="104"/>
    </row>
    <row r="22" spans="1:22" s="3" customFormat="1" ht="11.1" customHeight="1" x14ac:dyDescent="0.2"/>
    <row r="23" spans="1:22" s="10" customFormat="1" ht="60" customHeight="1" x14ac:dyDescent="0.2">
      <c r="A23" s="105" t="s">
        <v>19</v>
      </c>
      <c r="B23" s="105"/>
      <c r="C23" s="105"/>
      <c r="D23" s="105" t="s">
        <v>20</v>
      </c>
      <c r="E23" s="105"/>
      <c r="F23" s="105"/>
      <c r="G23" s="105"/>
      <c r="H23" s="105"/>
      <c r="I23" s="105"/>
      <c r="J23" s="105"/>
      <c r="K23" s="105" t="s">
        <v>21</v>
      </c>
      <c r="L23" s="105"/>
      <c r="M23" s="105"/>
      <c r="N23" s="105" t="s">
        <v>11</v>
      </c>
      <c r="O23" s="105"/>
      <c r="P23" s="105" t="s">
        <v>22</v>
      </c>
      <c r="Q23" s="105"/>
      <c r="R23" s="105"/>
      <c r="S23" s="105" t="s">
        <v>163</v>
      </c>
      <c r="T23" s="105"/>
      <c r="U23" s="105" t="s">
        <v>164</v>
      </c>
      <c r="V23" s="105"/>
    </row>
    <row r="24" spans="1:22" s="10" customFormat="1" ht="15" customHeight="1" x14ac:dyDescent="0.2">
      <c r="A24" s="106" t="s">
        <v>25</v>
      </c>
      <c r="B24" s="106"/>
      <c r="C24" s="106"/>
      <c r="D24" s="105" t="s">
        <v>26</v>
      </c>
      <c r="E24" s="105"/>
      <c r="F24" s="105"/>
      <c r="G24" s="105"/>
      <c r="H24" s="105"/>
      <c r="I24" s="105"/>
      <c r="J24" s="105"/>
      <c r="K24" s="106" t="s">
        <v>27</v>
      </c>
      <c r="L24" s="106"/>
      <c r="M24" s="106"/>
      <c r="N24" s="106" t="s">
        <v>28</v>
      </c>
      <c r="O24" s="106"/>
      <c r="P24" s="106" t="s">
        <v>29</v>
      </c>
      <c r="Q24" s="106"/>
      <c r="R24" s="106"/>
      <c r="S24" s="106" t="s">
        <v>30</v>
      </c>
      <c r="T24" s="106"/>
      <c r="U24" s="106" t="s">
        <v>31</v>
      </c>
      <c r="V24" s="106"/>
    </row>
    <row r="25" spans="1:22" s="10" customFormat="1" ht="15" customHeight="1" x14ac:dyDescent="0.2">
      <c r="A25" s="105" t="s">
        <v>32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</row>
    <row r="26" spans="1:22" s="10" customFormat="1" ht="15" customHeight="1" x14ac:dyDescent="0.2">
      <c r="A26" s="107" t="s">
        <v>25</v>
      </c>
      <c r="B26" s="107"/>
      <c r="C26" s="107"/>
      <c r="D26" s="108" t="s">
        <v>33</v>
      </c>
      <c r="E26" s="108"/>
      <c r="F26" s="108"/>
      <c r="G26" s="108"/>
      <c r="H26" s="108"/>
      <c r="I26" s="108"/>
      <c r="J26" s="108"/>
      <c r="K26" s="15"/>
      <c r="L26" s="16"/>
      <c r="M26" s="17"/>
      <c r="N26" s="109">
        <v>38347560.969999999</v>
      </c>
      <c r="O26" s="109"/>
      <c r="P26" s="109">
        <v>45681547.82</v>
      </c>
      <c r="Q26" s="109"/>
      <c r="R26" s="109"/>
      <c r="S26" s="109">
        <v>5167024.05</v>
      </c>
      <c r="T26" s="109"/>
      <c r="U26" s="109">
        <v>17297005.690000001</v>
      </c>
      <c r="V26" s="109"/>
    </row>
    <row r="27" spans="1:22" s="10" customFormat="1" ht="60" customHeight="1" x14ac:dyDescent="0.2">
      <c r="A27" s="107" t="s">
        <v>26</v>
      </c>
      <c r="B27" s="107"/>
      <c r="C27" s="107"/>
      <c r="D27" s="108" t="s">
        <v>34</v>
      </c>
      <c r="E27" s="108"/>
      <c r="F27" s="108"/>
      <c r="G27" s="108"/>
      <c r="H27" s="108"/>
      <c r="I27" s="108"/>
      <c r="J27" s="108"/>
      <c r="K27" s="107">
        <v>21</v>
      </c>
      <c r="L27" s="107"/>
      <c r="M27" s="107"/>
      <c r="N27" s="110">
        <v>16888172.620000001</v>
      </c>
      <c r="O27" s="110"/>
      <c r="P27" s="110">
        <v>33071857</v>
      </c>
      <c r="Q27" s="110"/>
      <c r="R27" s="110"/>
      <c r="S27" s="110">
        <v>-4804435.24</v>
      </c>
      <c r="T27" s="110"/>
      <c r="U27" s="110">
        <v>10715703.689999999</v>
      </c>
      <c r="V27" s="110"/>
    </row>
    <row r="28" spans="1:22" s="10" customFormat="1" ht="60" customHeight="1" x14ac:dyDescent="0.2">
      <c r="A28" s="107" t="s">
        <v>27</v>
      </c>
      <c r="B28" s="107"/>
      <c r="C28" s="107"/>
      <c r="D28" s="108" t="s">
        <v>35</v>
      </c>
      <c r="E28" s="108"/>
      <c r="F28" s="108"/>
      <c r="G28" s="108"/>
      <c r="H28" s="108"/>
      <c r="I28" s="108"/>
      <c r="J28" s="108"/>
      <c r="K28" s="107">
        <v>22</v>
      </c>
      <c r="L28" s="107"/>
      <c r="M28" s="107"/>
      <c r="N28" s="111">
        <v>326799.78999999998</v>
      </c>
      <c r="O28" s="111"/>
      <c r="P28" s="112" t="s">
        <v>36</v>
      </c>
      <c r="Q28" s="112"/>
      <c r="R28" s="112"/>
      <c r="S28" s="111">
        <v>326799.78999999998</v>
      </c>
      <c r="T28" s="111"/>
      <c r="U28" s="112" t="s">
        <v>36</v>
      </c>
      <c r="V28" s="112"/>
    </row>
    <row r="29" spans="1:22" s="10" customFormat="1" ht="15" customHeight="1" x14ac:dyDescent="0.2">
      <c r="A29" s="107" t="s">
        <v>28</v>
      </c>
      <c r="B29" s="107"/>
      <c r="C29" s="107"/>
      <c r="D29" s="108" t="s">
        <v>37</v>
      </c>
      <c r="E29" s="108"/>
      <c r="F29" s="108"/>
      <c r="G29" s="108"/>
      <c r="H29" s="108"/>
      <c r="I29" s="108"/>
      <c r="J29" s="108"/>
      <c r="K29" s="107">
        <v>23</v>
      </c>
      <c r="L29" s="107"/>
      <c r="M29" s="107"/>
      <c r="N29" s="110">
        <v>20792792.829999998</v>
      </c>
      <c r="O29" s="110"/>
      <c r="P29" s="110">
        <v>12616772.789999999</v>
      </c>
      <c r="Q29" s="110"/>
      <c r="R29" s="110"/>
      <c r="S29" s="110">
        <v>9448174.2699999996</v>
      </c>
      <c r="T29" s="110"/>
      <c r="U29" s="110">
        <v>6573605.9699999997</v>
      </c>
      <c r="V29" s="110"/>
    </row>
    <row r="30" spans="1:22" s="10" customFormat="1" ht="30" customHeight="1" x14ac:dyDescent="0.2">
      <c r="A30" s="107" t="s">
        <v>29</v>
      </c>
      <c r="B30" s="107"/>
      <c r="C30" s="107"/>
      <c r="D30" s="108" t="s">
        <v>38</v>
      </c>
      <c r="E30" s="108"/>
      <c r="F30" s="108"/>
      <c r="G30" s="108"/>
      <c r="H30" s="108"/>
      <c r="I30" s="108"/>
      <c r="J30" s="108"/>
      <c r="K30" s="15"/>
      <c r="L30" s="16"/>
      <c r="M30" s="17"/>
      <c r="N30" s="111">
        <v>330774.24</v>
      </c>
      <c r="O30" s="111"/>
      <c r="P30" s="111">
        <v>117870.32</v>
      </c>
      <c r="Q30" s="111"/>
      <c r="R30" s="111"/>
      <c r="S30" s="111">
        <v>269285.82</v>
      </c>
      <c r="T30" s="111"/>
      <c r="U30" s="111">
        <v>110300.9</v>
      </c>
      <c r="V30" s="111"/>
    </row>
    <row r="31" spans="1:22" s="10" customFormat="1" ht="60" customHeight="1" x14ac:dyDescent="0.2">
      <c r="A31" s="107">
        <v>6</v>
      </c>
      <c r="B31" s="107"/>
      <c r="C31" s="107"/>
      <c r="D31" s="108" t="s">
        <v>39</v>
      </c>
      <c r="E31" s="108"/>
      <c r="F31" s="108"/>
      <c r="G31" s="108"/>
      <c r="H31" s="108"/>
      <c r="I31" s="108"/>
      <c r="J31" s="108"/>
      <c r="K31" s="15"/>
      <c r="L31" s="16"/>
      <c r="M31" s="17"/>
      <c r="N31" s="111">
        <v>9021.49</v>
      </c>
      <c r="O31" s="111"/>
      <c r="P31" s="113">
        <v>-123381.33</v>
      </c>
      <c r="Q31" s="113"/>
      <c r="R31" s="113"/>
      <c r="S31" s="113">
        <v>-72800.59</v>
      </c>
      <c r="T31" s="113"/>
      <c r="U31" s="113">
        <v>-99962.91</v>
      </c>
      <c r="V31" s="113"/>
    </row>
    <row r="32" spans="1:22" s="10" customFormat="1" ht="30" customHeight="1" x14ac:dyDescent="0.2">
      <c r="A32" s="107">
        <v>7</v>
      </c>
      <c r="B32" s="107"/>
      <c r="C32" s="107"/>
      <c r="D32" s="108" t="s">
        <v>40</v>
      </c>
      <c r="E32" s="108"/>
      <c r="F32" s="108"/>
      <c r="G32" s="108"/>
      <c r="H32" s="108"/>
      <c r="I32" s="108"/>
      <c r="J32" s="108"/>
      <c r="K32" s="107">
        <v>24</v>
      </c>
      <c r="L32" s="107"/>
      <c r="M32" s="107"/>
      <c r="N32" s="112" t="s">
        <v>36</v>
      </c>
      <c r="O32" s="112"/>
      <c r="P32" s="113">
        <v>-1570.96</v>
      </c>
      <c r="Q32" s="113"/>
      <c r="R32" s="113"/>
      <c r="S32" s="112" t="s">
        <v>36</v>
      </c>
      <c r="T32" s="112"/>
      <c r="U32" s="113">
        <v>-2641.96</v>
      </c>
      <c r="V32" s="113"/>
    </row>
    <row r="33" spans="1:22" s="10" customFormat="1" ht="15" customHeight="1" x14ac:dyDescent="0.2">
      <c r="A33" s="107">
        <v>8</v>
      </c>
      <c r="B33" s="107"/>
      <c r="C33" s="107"/>
      <c r="D33" s="108" t="s">
        <v>41</v>
      </c>
      <c r="E33" s="108"/>
      <c r="F33" s="108"/>
      <c r="G33" s="108"/>
      <c r="H33" s="108"/>
      <c r="I33" s="108"/>
      <c r="J33" s="108"/>
      <c r="K33" s="107">
        <v>25</v>
      </c>
      <c r="L33" s="107"/>
      <c r="M33" s="107"/>
      <c r="N33" s="110">
        <v>4569097.04</v>
      </c>
      <c r="O33" s="110"/>
      <c r="P33" s="110">
        <v>2177398.88</v>
      </c>
      <c r="Q33" s="110"/>
      <c r="R33" s="110"/>
      <c r="S33" s="110">
        <v>1978363.7</v>
      </c>
      <c r="T33" s="110"/>
      <c r="U33" s="110">
        <v>1299607.44</v>
      </c>
      <c r="V33" s="110"/>
    </row>
    <row r="34" spans="1:22" s="10" customFormat="1" ht="15" customHeight="1" x14ac:dyDescent="0.2">
      <c r="A34" s="107">
        <v>9</v>
      </c>
      <c r="B34" s="107"/>
      <c r="C34" s="107"/>
      <c r="D34" s="108" t="s">
        <v>42</v>
      </c>
      <c r="E34" s="108"/>
      <c r="F34" s="108"/>
      <c r="G34" s="108"/>
      <c r="H34" s="108"/>
      <c r="I34" s="108"/>
      <c r="J34" s="108"/>
      <c r="K34" s="107">
        <v>26</v>
      </c>
      <c r="L34" s="107"/>
      <c r="M34" s="107"/>
      <c r="N34" s="113">
        <v>-22913827.780000001</v>
      </c>
      <c r="O34" s="113"/>
      <c r="P34" s="113">
        <v>-14898314.93</v>
      </c>
      <c r="Q34" s="113"/>
      <c r="R34" s="113"/>
      <c r="S34" s="113">
        <v>-14337134.09</v>
      </c>
      <c r="T34" s="113"/>
      <c r="U34" s="113">
        <v>-7298205.8700000001</v>
      </c>
      <c r="V34" s="113"/>
    </row>
    <row r="35" spans="1:22" s="10" customFormat="1" ht="15" customHeight="1" x14ac:dyDescent="0.2">
      <c r="A35" s="107">
        <v>10</v>
      </c>
      <c r="B35" s="107"/>
      <c r="C35" s="107"/>
      <c r="D35" s="108" t="s">
        <v>43</v>
      </c>
      <c r="E35" s="108"/>
      <c r="F35" s="108"/>
      <c r="G35" s="108"/>
      <c r="H35" s="108"/>
      <c r="I35" s="108"/>
      <c r="J35" s="108"/>
      <c r="K35" s="107">
        <v>27</v>
      </c>
      <c r="L35" s="107"/>
      <c r="M35" s="107"/>
      <c r="N35" s="113">
        <v>-1871416.73</v>
      </c>
      <c r="O35" s="113"/>
      <c r="P35" s="113">
        <v>-1635275.27</v>
      </c>
      <c r="Q35" s="113"/>
      <c r="R35" s="113"/>
      <c r="S35" s="113">
        <v>-931713.81</v>
      </c>
      <c r="T35" s="113"/>
      <c r="U35" s="113">
        <v>-826020.94</v>
      </c>
      <c r="V35" s="113"/>
    </row>
    <row r="36" spans="1:22" s="10" customFormat="1" ht="15" customHeight="1" x14ac:dyDescent="0.2">
      <c r="A36" s="107">
        <v>11</v>
      </c>
      <c r="B36" s="107"/>
      <c r="C36" s="107"/>
      <c r="D36" s="108" t="s">
        <v>44</v>
      </c>
      <c r="E36" s="108"/>
      <c r="F36" s="108"/>
      <c r="G36" s="108"/>
      <c r="H36" s="108"/>
      <c r="I36" s="108"/>
      <c r="J36" s="108"/>
      <c r="K36" s="107">
        <v>28</v>
      </c>
      <c r="L36" s="107"/>
      <c r="M36" s="107"/>
      <c r="N36" s="113">
        <v>-494842.27</v>
      </c>
      <c r="O36" s="113"/>
      <c r="P36" s="113">
        <v>-234579.8</v>
      </c>
      <c r="Q36" s="113"/>
      <c r="R36" s="113"/>
      <c r="S36" s="113">
        <v>-96352.53</v>
      </c>
      <c r="T36" s="113"/>
      <c r="U36" s="113">
        <v>-108841.35</v>
      </c>
      <c r="V36" s="113"/>
    </row>
    <row r="37" spans="1:22" s="10" customFormat="1" ht="60" customHeight="1" x14ac:dyDescent="0.2">
      <c r="A37" s="107">
        <v>12</v>
      </c>
      <c r="B37" s="107"/>
      <c r="C37" s="107"/>
      <c r="D37" s="108" t="s">
        <v>46</v>
      </c>
      <c r="E37" s="108"/>
      <c r="F37" s="108"/>
      <c r="G37" s="108"/>
      <c r="H37" s="108"/>
      <c r="I37" s="108"/>
      <c r="J37" s="108"/>
      <c r="K37" s="107">
        <v>29</v>
      </c>
      <c r="L37" s="107"/>
      <c r="M37" s="107"/>
      <c r="N37" s="113">
        <v>-2692749.88</v>
      </c>
      <c r="O37" s="113"/>
      <c r="P37" s="113">
        <v>-8860675.3699999992</v>
      </c>
      <c r="Q37" s="113"/>
      <c r="R37" s="113"/>
      <c r="S37" s="113">
        <v>-3227152.57</v>
      </c>
      <c r="T37" s="113"/>
      <c r="U37" s="113">
        <v>-8334391.4800000004</v>
      </c>
      <c r="V37" s="113"/>
    </row>
    <row r="38" spans="1:22" s="10" customFormat="1" ht="15" customHeight="1" x14ac:dyDescent="0.2">
      <c r="A38" s="107">
        <v>13</v>
      </c>
      <c r="B38" s="107"/>
      <c r="C38" s="107"/>
      <c r="D38" s="108" t="s">
        <v>47</v>
      </c>
      <c r="E38" s="108"/>
      <c r="F38" s="108"/>
      <c r="G38" s="108"/>
      <c r="H38" s="108"/>
      <c r="I38" s="108"/>
      <c r="J38" s="108"/>
      <c r="K38" s="107">
        <v>30</v>
      </c>
      <c r="L38" s="107"/>
      <c r="M38" s="107"/>
      <c r="N38" s="113">
        <v>-8625198.4000000004</v>
      </c>
      <c r="O38" s="113"/>
      <c r="P38" s="113">
        <v>-9721721.0299999993</v>
      </c>
      <c r="Q38" s="113"/>
      <c r="R38" s="113"/>
      <c r="S38" s="113">
        <v>-4585782.28</v>
      </c>
      <c r="T38" s="113"/>
      <c r="U38" s="113">
        <v>-4896565.18</v>
      </c>
      <c r="V38" s="113"/>
    </row>
    <row r="39" spans="1:22" s="10" customFormat="1" ht="15" customHeight="1" x14ac:dyDescent="0.2">
      <c r="A39" s="107">
        <v>14</v>
      </c>
      <c r="B39" s="107"/>
      <c r="C39" s="107"/>
      <c r="D39" s="108" t="s">
        <v>48</v>
      </c>
      <c r="E39" s="108"/>
      <c r="F39" s="108"/>
      <c r="G39" s="108"/>
      <c r="H39" s="108"/>
      <c r="I39" s="108"/>
      <c r="J39" s="108"/>
      <c r="K39" s="107">
        <v>31</v>
      </c>
      <c r="L39" s="107"/>
      <c r="M39" s="107"/>
      <c r="N39" s="111">
        <v>328824.27</v>
      </c>
      <c r="O39" s="111"/>
      <c r="P39" s="111">
        <v>185499.98</v>
      </c>
      <c r="Q39" s="111"/>
      <c r="R39" s="111"/>
      <c r="S39" s="111">
        <v>293816.11</v>
      </c>
      <c r="T39" s="111"/>
      <c r="U39" s="111">
        <v>155249.99</v>
      </c>
      <c r="V39" s="111"/>
    </row>
    <row r="40" spans="1:22" s="10" customFormat="1" ht="15" customHeight="1" x14ac:dyDescent="0.2">
      <c r="A40" s="107">
        <v>15</v>
      </c>
      <c r="B40" s="107"/>
      <c r="C40" s="107"/>
      <c r="D40" s="108" t="s">
        <v>50</v>
      </c>
      <c r="E40" s="108"/>
      <c r="F40" s="108"/>
      <c r="G40" s="108"/>
      <c r="H40" s="108"/>
      <c r="I40" s="108"/>
      <c r="J40" s="108"/>
      <c r="K40" s="107">
        <v>31</v>
      </c>
      <c r="L40" s="107"/>
      <c r="M40" s="107"/>
      <c r="N40" s="113">
        <v>-171427.88</v>
      </c>
      <c r="O40" s="113"/>
      <c r="P40" s="113">
        <v>-195250</v>
      </c>
      <c r="Q40" s="113"/>
      <c r="R40" s="113"/>
      <c r="S40" s="113">
        <v>-95256.31</v>
      </c>
      <c r="T40" s="113"/>
      <c r="U40" s="113">
        <v>-82520</v>
      </c>
      <c r="V40" s="113"/>
    </row>
    <row r="41" spans="1:22" s="10" customFormat="1" ht="15" customHeight="1" x14ac:dyDescent="0.2">
      <c r="A41" s="107">
        <v>16</v>
      </c>
      <c r="B41" s="107"/>
      <c r="C41" s="107"/>
      <c r="D41" s="108" t="s">
        <v>51</v>
      </c>
      <c r="E41" s="108"/>
      <c r="F41" s="108"/>
      <c r="G41" s="108"/>
      <c r="H41" s="108"/>
      <c r="I41" s="108"/>
      <c r="J41" s="108"/>
      <c r="K41" s="15"/>
      <c r="L41" s="16"/>
      <c r="M41" s="17"/>
      <c r="N41" s="109">
        <v>6476019.3399999999</v>
      </c>
      <c r="O41" s="109"/>
      <c r="P41" s="109">
        <v>12498630.279999999</v>
      </c>
      <c r="Q41" s="109"/>
      <c r="R41" s="109"/>
      <c r="S41" s="114">
        <v>-15834187.73</v>
      </c>
      <c r="T41" s="114"/>
      <c r="U41" s="114">
        <v>-2794681.7</v>
      </c>
      <c r="V41" s="114"/>
    </row>
    <row r="42" spans="1:22" s="10" customFormat="1" ht="15" customHeight="1" x14ac:dyDescent="0.2">
      <c r="A42" s="107">
        <v>17</v>
      </c>
      <c r="B42" s="107"/>
      <c r="C42" s="107"/>
      <c r="D42" s="108" t="s">
        <v>52</v>
      </c>
      <c r="E42" s="108"/>
      <c r="F42" s="108"/>
      <c r="G42" s="108"/>
      <c r="H42" s="108"/>
      <c r="I42" s="108"/>
      <c r="J42" s="108"/>
      <c r="K42" s="107">
        <v>33</v>
      </c>
      <c r="L42" s="107"/>
      <c r="M42" s="107"/>
      <c r="N42" s="114">
        <v>-1625844.56</v>
      </c>
      <c r="O42" s="114"/>
      <c r="P42" s="114">
        <v>-2582130.12</v>
      </c>
      <c r="Q42" s="114"/>
      <c r="R42" s="114"/>
      <c r="S42" s="109">
        <v>3984857.09</v>
      </c>
      <c r="T42" s="109"/>
      <c r="U42" s="115">
        <v>562898.06000000006</v>
      </c>
      <c r="V42" s="115"/>
    </row>
    <row r="43" spans="1:22" s="10" customFormat="1" ht="15" customHeight="1" x14ac:dyDescent="0.2">
      <c r="A43" s="107">
        <v>18</v>
      </c>
      <c r="B43" s="107"/>
      <c r="C43" s="107"/>
      <c r="D43" s="108" t="s">
        <v>53</v>
      </c>
      <c r="E43" s="108"/>
      <c r="F43" s="108"/>
      <c r="G43" s="108"/>
      <c r="H43" s="108"/>
      <c r="I43" s="108"/>
      <c r="J43" s="108"/>
      <c r="K43" s="107">
        <v>33</v>
      </c>
      <c r="L43" s="107"/>
      <c r="M43" s="107"/>
      <c r="N43" s="113">
        <v>-3741947.55</v>
      </c>
      <c r="O43" s="113"/>
      <c r="P43" s="110">
        <v>-2030840.85</v>
      </c>
      <c r="Q43" s="110"/>
      <c r="R43" s="110"/>
      <c r="S43" s="111">
        <v>920067.74</v>
      </c>
      <c r="T43" s="111"/>
      <c r="U43" s="113">
        <v>-1708543.33</v>
      </c>
      <c r="V43" s="113"/>
    </row>
    <row r="44" spans="1:22" s="10" customFormat="1" ht="15" customHeight="1" x14ac:dyDescent="0.2">
      <c r="A44" s="107">
        <v>19</v>
      </c>
      <c r="B44" s="107"/>
      <c r="C44" s="107"/>
      <c r="D44" s="108" t="s">
        <v>54</v>
      </c>
      <c r="E44" s="108"/>
      <c r="F44" s="108"/>
      <c r="G44" s="108"/>
      <c r="H44" s="108"/>
      <c r="I44" s="108"/>
      <c r="J44" s="108"/>
      <c r="K44" s="107">
        <v>33</v>
      </c>
      <c r="L44" s="107"/>
      <c r="M44" s="107"/>
      <c r="N44" s="110">
        <v>2116102.9900000002</v>
      </c>
      <c r="O44" s="110"/>
      <c r="P44" s="113">
        <v>-551289.27</v>
      </c>
      <c r="Q44" s="113"/>
      <c r="R44" s="113"/>
      <c r="S44" s="110">
        <v>3064789.35</v>
      </c>
      <c r="T44" s="110"/>
      <c r="U44" s="110">
        <v>2271441.39</v>
      </c>
      <c r="V44" s="110"/>
    </row>
    <row r="45" spans="1:22" s="10" customFormat="1" ht="15" customHeight="1" x14ac:dyDescent="0.2">
      <c r="A45" s="107">
        <v>20</v>
      </c>
      <c r="B45" s="107"/>
      <c r="C45" s="107"/>
      <c r="D45" s="108" t="s">
        <v>55</v>
      </c>
      <c r="E45" s="108"/>
      <c r="F45" s="108"/>
      <c r="G45" s="108"/>
      <c r="H45" s="108"/>
      <c r="I45" s="108"/>
      <c r="J45" s="108"/>
      <c r="K45" s="15"/>
      <c r="L45" s="16"/>
      <c r="M45" s="17"/>
      <c r="N45" s="109">
        <v>4850174.78</v>
      </c>
      <c r="O45" s="109"/>
      <c r="P45" s="109">
        <v>9916500.1600000001</v>
      </c>
      <c r="Q45" s="109"/>
      <c r="R45" s="109"/>
      <c r="S45" s="114">
        <v>-11849330.640000001</v>
      </c>
      <c r="T45" s="114"/>
      <c r="U45" s="114">
        <v>-2231783.64</v>
      </c>
      <c r="V45" s="114"/>
    </row>
    <row r="46" spans="1:22" s="10" customFormat="1" ht="15" customHeight="1" x14ac:dyDescent="0.2">
      <c r="A46" s="107">
        <v>21</v>
      </c>
      <c r="B46" s="107"/>
      <c r="C46" s="107"/>
      <c r="D46" s="108" t="s">
        <v>56</v>
      </c>
      <c r="E46" s="108"/>
      <c r="F46" s="108"/>
      <c r="G46" s="108"/>
      <c r="H46" s="108"/>
      <c r="I46" s="108"/>
      <c r="J46" s="108"/>
      <c r="K46" s="15"/>
      <c r="L46" s="16"/>
      <c r="M46" s="17"/>
      <c r="N46" s="109">
        <v>4850174.78</v>
      </c>
      <c r="O46" s="109"/>
      <c r="P46" s="109">
        <v>9916500.1600000001</v>
      </c>
      <c r="Q46" s="109"/>
      <c r="R46" s="109"/>
      <c r="S46" s="114">
        <v>-11849330.640000001</v>
      </c>
      <c r="T46" s="114"/>
      <c r="U46" s="114">
        <v>-2231783.64</v>
      </c>
      <c r="V46" s="114"/>
    </row>
    <row r="47" spans="1:22" ht="11.1" customHeight="1" x14ac:dyDescent="0.2"/>
    <row r="48" spans="1:22" ht="15" customHeight="1" x14ac:dyDescent="0.2">
      <c r="B48" s="116" t="s">
        <v>57</v>
      </c>
      <c r="C48" s="116"/>
      <c r="D48" s="116"/>
      <c r="F48" s="18"/>
      <c r="H48" s="116" t="s">
        <v>58</v>
      </c>
      <c r="I48" s="116"/>
      <c r="J48" s="116"/>
      <c r="K48" s="116"/>
      <c r="M48" s="20" t="s">
        <v>161</v>
      </c>
      <c r="N48" s="19"/>
      <c r="O48" s="19"/>
      <c r="P48" s="19"/>
      <c r="Q48" s="19"/>
    </row>
    <row r="49" spans="2:11" ht="12" customHeight="1" x14ac:dyDescent="0.2">
      <c r="B49" s="22" t="s">
        <v>59</v>
      </c>
      <c r="C49" s="21"/>
      <c r="D49" s="21"/>
      <c r="F49" s="23" t="s">
        <v>60</v>
      </c>
      <c r="H49" s="22" t="s">
        <v>61</v>
      </c>
      <c r="I49" s="21"/>
      <c r="J49" s="21"/>
      <c r="K49" s="21"/>
    </row>
  </sheetData>
  <mergeCells count="174">
    <mergeCell ref="B48:D48"/>
    <mergeCell ref="H48:K48"/>
    <mergeCell ref="A46:C46"/>
    <mergeCell ref="D46:J46"/>
    <mergeCell ref="N46:O46"/>
    <mergeCell ref="P46:R46"/>
    <mergeCell ref="S46:T46"/>
    <mergeCell ref="U46:V46"/>
    <mergeCell ref="A45:C45"/>
    <mergeCell ref="D45:J45"/>
    <mergeCell ref="N45:O45"/>
    <mergeCell ref="P45:R45"/>
    <mergeCell ref="S45:T45"/>
    <mergeCell ref="U45:V45"/>
    <mergeCell ref="A44:C44"/>
    <mergeCell ref="D44:J44"/>
    <mergeCell ref="K44:M44"/>
    <mergeCell ref="N44:O44"/>
    <mergeCell ref="P44:R44"/>
    <mergeCell ref="S44:T44"/>
    <mergeCell ref="U44:V44"/>
    <mergeCell ref="A42:C42"/>
    <mergeCell ref="D42:J42"/>
    <mergeCell ref="K42:M42"/>
    <mergeCell ref="N42:O42"/>
    <mergeCell ref="P42:R42"/>
    <mergeCell ref="S42:T42"/>
    <mergeCell ref="U42:V42"/>
    <mergeCell ref="A43:C43"/>
    <mergeCell ref="D43:J43"/>
    <mergeCell ref="K43:M43"/>
    <mergeCell ref="N43:O43"/>
    <mergeCell ref="P43:R43"/>
    <mergeCell ref="S43:T43"/>
    <mergeCell ref="U43:V43"/>
    <mergeCell ref="A40:C40"/>
    <mergeCell ref="D40:J40"/>
    <mergeCell ref="K40:M40"/>
    <mergeCell ref="N40:O40"/>
    <mergeCell ref="P40:R40"/>
    <mergeCell ref="S40:T40"/>
    <mergeCell ref="U40:V40"/>
    <mergeCell ref="A41:C41"/>
    <mergeCell ref="D41:J41"/>
    <mergeCell ref="N41:O41"/>
    <mergeCell ref="P41:R41"/>
    <mergeCell ref="S41:T41"/>
    <mergeCell ref="U41:V41"/>
    <mergeCell ref="A39:C39"/>
    <mergeCell ref="D39:J39"/>
    <mergeCell ref="K39:M39"/>
    <mergeCell ref="N39:O39"/>
    <mergeCell ref="P39:R39"/>
    <mergeCell ref="S39:T39"/>
    <mergeCell ref="U39:V39"/>
    <mergeCell ref="A38:C38"/>
    <mergeCell ref="D38:J38"/>
    <mergeCell ref="K38:M38"/>
    <mergeCell ref="N38:O38"/>
    <mergeCell ref="P38:R38"/>
    <mergeCell ref="S38:T38"/>
    <mergeCell ref="U38:V38"/>
    <mergeCell ref="A36:C36"/>
    <mergeCell ref="D36:J36"/>
    <mergeCell ref="K36:M36"/>
    <mergeCell ref="N36:O36"/>
    <mergeCell ref="P36:R36"/>
    <mergeCell ref="S36:T36"/>
    <mergeCell ref="U36:V36"/>
    <mergeCell ref="A37:C37"/>
    <mergeCell ref="D37:J37"/>
    <mergeCell ref="K37:M37"/>
    <mergeCell ref="N37:O37"/>
    <mergeCell ref="P37:R37"/>
    <mergeCell ref="S37:T37"/>
    <mergeCell ref="U37:V37"/>
    <mergeCell ref="A34:C34"/>
    <mergeCell ref="D34:J34"/>
    <mergeCell ref="K34:M34"/>
    <mergeCell ref="N34:O34"/>
    <mergeCell ref="P34:R34"/>
    <mergeCell ref="S34:T34"/>
    <mergeCell ref="U34:V34"/>
    <mergeCell ref="A35:C35"/>
    <mergeCell ref="D35:J35"/>
    <mergeCell ref="K35:M35"/>
    <mergeCell ref="N35:O35"/>
    <mergeCell ref="P35:R35"/>
    <mergeCell ref="S35:T35"/>
    <mergeCell ref="U35:V35"/>
    <mergeCell ref="A33:C33"/>
    <mergeCell ref="D33:J33"/>
    <mergeCell ref="K33:M33"/>
    <mergeCell ref="N33:O33"/>
    <mergeCell ref="P33:R33"/>
    <mergeCell ref="S33:T33"/>
    <mergeCell ref="U33:V33"/>
    <mergeCell ref="A32:C32"/>
    <mergeCell ref="D32:J32"/>
    <mergeCell ref="K32:M32"/>
    <mergeCell ref="N32:O32"/>
    <mergeCell ref="P32:R32"/>
    <mergeCell ref="S32:T32"/>
    <mergeCell ref="U32:V32"/>
    <mergeCell ref="A31:C31"/>
    <mergeCell ref="D31:J31"/>
    <mergeCell ref="N31:O31"/>
    <mergeCell ref="P31:R31"/>
    <mergeCell ref="S31:T31"/>
    <mergeCell ref="U31:V31"/>
    <mergeCell ref="A29:C29"/>
    <mergeCell ref="D29:J29"/>
    <mergeCell ref="K29:M29"/>
    <mergeCell ref="N29:O29"/>
    <mergeCell ref="P29:R29"/>
    <mergeCell ref="S29:T29"/>
    <mergeCell ref="U29:V29"/>
    <mergeCell ref="A30:C30"/>
    <mergeCell ref="D30:J30"/>
    <mergeCell ref="N30:O30"/>
    <mergeCell ref="P30:R30"/>
    <mergeCell ref="S30:T30"/>
    <mergeCell ref="U30:V30"/>
    <mergeCell ref="A27:C27"/>
    <mergeCell ref="D27:J27"/>
    <mergeCell ref="K27:M27"/>
    <mergeCell ref="N27:O27"/>
    <mergeCell ref="P27:R27"/>
    <mergeCell ref="S27:T27"/>
    <mergeCell ref="U27:V27"/>
    <mergeCell ref="A28:C28"/>
    <mergeCell ref="D28:J28"/>
    <mergeCell ref="K28:M28"/>
    <mergeCell ref="N28:O28"/>
    <mergeCell ref="P28:R28"/>
    <mergeCell ref="S28:T28"/>
    <mergeCell ref="U28:V28"/>
    <mergeCell ref="A24:C24"/>
    <mergeCell ref="D24:J24"/>
    <mergeCell ref="K24:M24"/>
    <mergeCell ref="N24:O24"/>
    <mergeCell ref="P24:R24"/>
    <mergeCell ref="S24:T24"/>
    <mergeCell ref="U24:V24"/>
    <mergeCell ref="A25:V25"/>
    <mergeCell ref="A26:C26"/>
    <mergeCell ref="D26:J26"/>
    <mergeCell ref="N26:O26"/>
    <mergeCell ref="P26:R26"/>
    <mergeCell ref="S26:T26"/>
    <mergeCell ref="U26:V26"/>
    <mergeCell ref="D7:T7"/>
    <mergeCell ref="D10:J10"/>
    <mergeCell ref="D12:M12"/>
    <mergeCell ref="D15:M15"/>
    <mergeCell ref="S17:V17"/>
    <mergeCell ref="S19:V19"/>
    <mergeCell ref="U21:V21"/>
    <mergeCell ref="A23:C23"/>
    <mergeCell ref="D23:J23"/>
    <mergeCell ref="K23:M23"/>
    <mergeCell ref="N23:O23"/>
    <mergeCell ref="P23:R23"/>
    <mergeCell ref="S23:T23"/>
    <mergeCell ref="U23:V23"/>
    <mergeCell ref="O3:P4"/>
    <mergeCell ref="Q3:W3"/>
    <mergeCell ref="Q4:S4"/>
    <mergeCell ref="T4:U4"/>
    <mergeCell ref="V4:W4"/>
    <mergeCell ref="O5:P5"/>
    <mergeCell ref="Q5:S5"/>
    <mergeCell ref="T5:U5"/>
    <mergeCell ref="V5:W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33"/>
  <sheetViews>
    <sheetView workbookViewId="0">
      <selection activeCell="A3" sqref="A3"/>
    </sheetView>
  </sheetViews>
  <sheetFormatPr defaultColWidth="10.5" defaultRowHeight="11.45" customHeight="1" x14ac:dyDescent="0.25"/>
  <cols>
    <col min="1" max="1" width="11.6640625" style="42" customWidth="1"/>
    <col min="2" max="2" width="2.5" style="48" customWidth="1"/>
    <col min="3" max="3" width="58.33203125" style="42" customWidth="1"/>
    <col min="4" max="5" width="23.33203125" style="42" customWidth="1"/>
    <col min="6" max="6" width="32.5" style="42" customWidth="1"/>
    <col min="7" max="7" width="23.33203125" style="42" customWidth="1"/>
    <col min="8" max="16384" width="10.5" style="43"/>
  </cols>
  <sheetData>
    <row r="1" spans="1:7" s="41" customFormat="1" ht="15" customHeight="1" x14ac:dyDescent="0.25">
      <c r="G1" s="71" t="s">
        <v>185</v>
      </c>
    </row>
    <row r="2" spans="1:7" s="41" customFormat="1" ht="44.25" customHeight="1" x14ac:dyDescent="0.25">
      <c r="A2" s="118" t="s">
        <v>202</v>
      </c>
      <c r="B2" s="118"/>
      <c r="C2" s="118"/>
      <c r="D2" s="118"/>
      <c r="E2" s="118"/>
      <c r="F2" s="118"/>
      <c r="G2" s="118"/>
    </row>
    <row r="3" spans="1:7" ht="15" customHeight="1" x14ac:dyDescent="0.2">
      <c r="B3" s="119" t="s">
        <v>11</v>
      </c>
      <c r="C3" s="119"/>
    </row>
    <row r="4" spans="1:7" s="41" customFormat="1" ht="15" customHeight="1" x14ac:dyDescent="0.25">
      <c r="G4" s="44" t="s">
        <v>162</v>
      </c>
    </row>
    <row r="5" spans="1:7" s="46" customFormat="1" ht="165" x14ac:dyDescent="0.2">
      <c r="A5" s="119" t="s">
        <v>19</v>
      </c>
      <c r="B5" s="119"/>
      <c r="C5" s="45" t="s">
        <v>20</v>
      </c>
      <c r="D5" s="45" t="s">
        <v>63</v>
      </c>
      <c r="E5" s="45" t="s">
        <v>64</v>
      </c>
      <c r="F5" s="45" t="s">
        <v>65</v>
      </c>
      <c r="G5" s="45" t="s">
        <v>66</v>
      </c>
    </row>
    <row r="6" spans="1:7" s="42" customFormat="1" ht="15" customHeight="1" x14ac:dyDescent="0.2">
      <c r="A6" s="119" t="s">
        <v>25</v>
      </c>
      <c r="B6" s="119"/>
      <c r="C6" s="45" t="s">
        <v>26</v>
      </c>
      <c r="D6" s="45" t="s">
        <v>27</v>
      </c>
      <c r="E6" s="45" t="s">
        <v>28</v>
      </c>
      <c r="F6" s="45" t="s">
        <v>29</v>
      </c>
      <c r="G6" s="45" t="s">
        <v>31</v>
      </c>
    </row>
    <row r="7" spans="1:7" s="42" customFormat="1" ht="15" x14ac:dyDescent="0.2">
      <c r="A7" s="117">
        <v>1</v>
      </c>
      <c r="B7" s="117"/>
      <c r="C7" s="59" t="s">
        <v>165</v>
      </c>
      <c r="D7" s="56">
        <v>-95716.27</v>
      </c>
      <c r="E7" s="51">
        <v>8533842.6500000004</v>
      </c>
      <c r="F7" s="51">
        <v>8450046.2400000002</v>
      </c>
      <c r="G7" s="51">
        <v>16888172.620000001</v>
      </c>
    </row>
    <row r="8" spans="1:7" s="42" customFormat="1" ht="15" customHeight="1" x14ac:dyDescent="0.2">
      <c r="A8" s="117">
        <v>2</v>
      </c>
      <c r="B8" s="117"/>
      <c r="C8" s="47" t="s">
        <v>67</v>
      </c>
      <c r="D8" s="57">
        <v>-95716.27</v>
      </c>
      <c r="E8" s="53">
        <v>8533842.6500000004</v>
      </c>
      <c r="F8" s="53">
        <v>8450046.2400000002</v>
      </c>
      <c r="G8" s="51">
        <v>16888172.620000001</v>
      </c>
    </row>
    <row r="9" spans="1:7" s="42" customFormat="1" ht="15" customHeight="1" x14ac:dyDescent="0.2">
      <c r="A9" s="117">
        <v>3</v>
      </c>
      <c r="B9" s="117"/>
      <c r="C9" s="47" t="s">
        <v>66</v>
      </c>
      <c r="D9" s="56">
        <v>-95716.27</v>
      </c>
      <c r="E9" s="51">
        <v>8533842.6500000004</v>
      </c>
      <c r="F9" s="51">
        <v>8450046.2400000002</v>
      </c>
      <c r="G9" s="51">
        <v>16888172.620000001</v>
      </c>
    </row>
    <row r="10" spans="1:7" ht="15" customHeight="1" x14ac:dyDescent="0.25"/>
    <row r="11" spans="1:7" ht="15" customHeight="1" x14ac:dyDescent="0.2">
      <c r="B11" s="119" t="s">
        <v>22</v>
      </c>
      <c r="C11" s="119"/>
    </row>
    <row r="12" spans="1:7" ht="15" customHeight="1" x14ac:dyDescent="0.25"/>
    <row r="13" spans="1:7" ht="165" x14ac:dyDescent="0.2">
      <c r="A13" s="119" t="s">
        <v>19</v>
      </c>
      <c r="B13" s="119"/>
      <c r="C13" s="45" t="s">
        <v>20</v>
      </c>
      <c r="D13" s="45" t="s">
        <v>63</v>
      </c>
      <c r="E13" s="45" t="s">
        <v>64</v>
      </c>
      <c r="F13" s="45" t="s">
        <v>65</v>
      </c>
      <c r="G13" s="45" t="s">
        <v>66</v>
      </c>
    </row>
    <row r="14" spans="1:7" ht="15" customHeight="1" x14ac:dyDescent="0.2">
      <c r="A14" s="119" t="s">
        <v>25</v>
      </c>
      <c r="B14" s="119"/>
      <c r="C14" s="45" t="s">
        <v>26</v>
      </c>
      <c r="D14" s="45" t="s">
        <v>27</v>
      </c>
      <c r="E14" s="45" t="s">
        <v>28</v>
      </c>
      <c r="F14" s="45" t="s">
        <v>29</v>
      </c>
      <c r="G14" s="45" t="s">
        <v>31</v>
      </c>
    </row>
    <row r="15" spans="1:7" ht="15" x14ac:dyDescent="0.2">
      <c r="A15" s="117">
        <v>1</v>
      </c>
      <c r="B15" s="117"/>
      <c r="C15" s="59" t="s">
        <v>165</v>
      </c>
      <c r="D15" s="51">
        <v>5614768.8300000001</v>
      </c>
      <c r="E15" s="56">
        <v>-5250862.22</v>
      </c>
      <c r="F15" s="51">
        <v>32707950.390000001</v>
      </c>
      <c r="G15" s="51">
        <v>33071857</v>
      </c>
    </row>
    <row r="16" spans="1:7" ht="15.75" customHeight="1" x14ac:dyDescent="0.2">
      <c r="A16" s="117">
        <v>2</v>
      </c>
      <c r="B16" s="117"/>
      <c r="C16" s="47" t="s">
        <v>67</v>
      </c>
      <c r="D16" s="53">
        <v>5614768.8300000001</v>
      </c>
      <c r="E16" s="57">
        <v>-5250862.22</v>
      </c>
      <c r="F16" s="53">
        <v>32707950.390000001</v>
      </c>
      <c r="G16" s="51">
        <v>33071857</v>
      </c>
    </row>
    <row r="17" spans="1:7" ht="15" customHeight="1" x14ac:dyDescent="0.2">
      <c r="A17" s="117">
        <v>3</v>
      </c>
      <c r="B17" s="117"/>
      <c r="C17" s="47" t="s">
        <v>66</v>
      </c>
      <c r="D17" s="51">
        <v>5614768.8300000001</v>
      </c>
      <c r="E17" s="56">
        <v>-5250862.22</v>
      </c>
      <c r="F17" s="51">
        <v>32707950.390000001</v>
      </c>
      <c r="G17" s="51">
        <v>33071857</v>
      </c>
    </row>
    <row r="18" spans="1:7" ht="15" customHeight="1" x14ac:dyDescent="0.25"/>
    <row r="19" spans="1:7" ht="15" customHeight="1" x14ac:dyDescent="0.2">
      <c r="B19" s="119" t="s">
        <v>163</v>
      </c>
      <c r="C19" s="119"/>
    </row>
    <row r="20" spans="1:7" ht="15" customHeight="1" x14ac:dyDescent="0.25"/>
    <row r="21" spans="1:7" ht="165" x14ac:dyDescent="0.2">
      <c r="A21" s="119" t="s">
        <v>19</v>
      </c>
      <c r="B21" s="119"/>
      <c r="C21" s="45" t="s">
        <v>20</v>
      </c>
      <c r="D21" s="45" t="s">
        <v>63</v>
      </c>
      <c r="E21" s="45" t="s">
        <v>64</v>
      </c>
      <c r="F21" s="45" t="s">
        <v>65</v>
      </c>
      <c r="G21" s="45" t="s">
        <v>66</v>
      </c>
    </row>
    <row r="22" spans="1:7" ht="15" customHeight="1" x14ac:dyDescent="0.2">
      <c r="A22" s="119" t="s">
        <v>25</v>
      </c>
      <c r="B22" s="119"/>
      <c r="C22" s="45" t="s">
        <v>26</v>
      </c>
      <c r="D22" s="45" t="s">
        <v>27</v>
      </c>
      <c r="E22" s="45" t="s">
        <v>28</v>
      </c>
      <c r="F22" s="45" t="s">
        <v>29</v>
      </c>
      <c r="G22" s="45" t="s">
        <v>31</v>
      </c>
    </row>
    <row r="23" spans="1:7" ht="15" x14ac:dyDescent="0.2">
      <c r="A23" s="117" t="s">
        <v>25</v>
      </c>
      <c r="B23" s="117"/>
      <c r="C23" s="59" t="s">
        <v>165</v>
      </c>
      <c r="D23" s="56">
        <v>-2548.38</v>
      </c>
      <c r="E23" s="56">
        <v>-7730051.8499999996</v>
      </c>
      <c r="F23" s="51">
        <v>2928164.99</v>
      </c>
      <c r="G23" s="56">
        <v>-4804435.24</v>
      </c>
    </row>
    <row r="24" spans="1:7" ht="15" customHeight="1" x14ac:dyDescent="0.2">
      <c r="A24" s="117" t="s">
        <v>26</v>
      </c>
      <c r="B24" s="117"/>
      <c r="C24" s="47" t="s">
        <v>67</v>
      </c>
      <c r="D24" s="57">
        <v>-2548.38</v>
      </c>
      <c r="E24" s="57">
        <v>-7730051.8499999996</v>
      </c>
      <c r="F24" s="53">
        <v>2928164.99</v>
      </c>
      <c r="G24" s="56">
        <v>-4804435.24</v>
      </c>
    </row>
    <row r="25" spans="1:7" ht="15" customHeight="1" x14ac:dyDescent="0.2">
      <c r="A25" s="120">
        <v>3</v>
      </c>
      <c r="B25" s="120"/>
      <c r="C25" s="49" t="s">
        <v>66</v>
      </c>
      <c r="D25" s="58">
        <v>-2548.38</v>
      </c>
      <c r="E25" s="58">
        <v>-7730051.8499999996</v>
      </c>
      <c r="F25" s="54">
        <v>2928164.99</v>
      </c>
      <c r="G25" s="58">
        <v>-4804435.24</v>
      </c>
    </row>
    <row r="26" spans="1:7" ht="15" customHeight="1" x14ac:dyDescent="0.25"/>
    <row r="27" spans="1:7" ht="15" customHeight="1" x14ac:dyDescent="0.2">
      <c r="B27" s="119" t="s">
        <v>164</v>
      </c>
      <c r="C27" s="119"/>
    </row>
    <row r="28" spans="1:7" ht="15" customHeight="1" x14ac:dyDescent="0.25"/>
    <row r="29" spans="1:7" ht="165" x14ac:dyDescent="0.2">
      <c r="A29" s="119" t="s">
        <v>19</v>
      </c>
      <c r="B29" s="119"/>
      <c r="C29" s="45" t="s">
        <v>20</v>
      </c>
      <c r="D29" s="45" t="s">
        <v>63</v>
      </c>
      <c r="E29" s="45" t="s">
        <v>64</v>
      </c>
      <c r="F29" s="45" t="s">
        <v>65</v>
      </c>
      <c r="G29" s="45" t="s">
        <v>66</v>
      </c>
    </row>
    <row r="30" spans="1:7" ht="15" customHeight="1" x14ac:dyDescent="0.2">
      <c r="A30" s="119" t="s">
        <v>25</v>
      </c>
      <c r="B30" s="119"/>
      <c r="C30" s="45" t="s">
        <v>26</v>
      </c>
      <c r="D30" s="45" t="s">
        <v>27</v>
      </c>
      <c r="E30" s="45" t="s">
        <v>28</v>
      </c>
      <c r="F30" s="45" t="s">
        <v>29</v>
      </c>
      <c r="G30" s="45" t="s">
        <v>31</v>
      </c>
    </row>
    <row r="31" spans="1:7" ht="15" x14ac:dyDescent="0.2">
      <c r="A31" s="117" t="s">
        <v>25</v>
      </c>
      <c r="B31" s="117"/>
      <c r="C31" s="59" t="s">
        <v>165</v>
      </c>
      <c r="D31" s="51">
        <v>1497523.44</v>
      </c>
      <c r="E31" s="56">
        <v>-19841820.890000001</v>
      </c>
      <c r="F31" s="51">
        <v>29060001.140000001</v>
      </c>
      <c r="G31" s="51">
        <v>10715703.689999999</v>
      </c>
    </row>
    <row r="32" spans="1:7" ht="15" customHeight="1" x14ac:dyDescent="0.2">
      <c r="A32" s="117" t="s">
        <v>26</v>
      </c>
      <c r="B32" s="117"/>
      <c r="C32" s="47" t="s">
        <v>67</v>
      </c>
      <c r="D32" s="53">
        <v>1497523.44</v>
      </c>
      <c r="E32" s="57">
        <v>-19841820.890000001</v>
      </c>
      <c r="F32" s="53">
        <v>29060001.140000001</v>
      </c>
      <c r="G32" s="51">
        <v>10715703.689999999</v>
      </c>
    </row>
    <row r="33" spans="1:7" ht="15" customHeight="1" x14ac:dyDescent="0.2">
      <c r="A33" s="117">
        <v>3</v>
      </c>
      <c r="B33" s="117"/>
      <c r="C33" s="47" t="s">
        <v>66</v>
      </c>
      <c r="D33" s="51">
        <v>1497523.44</v>
      </c>
      <c r="E33" s="56">
        <v>-19841820.890000001</v>
      </c>
      <c r="F33" s="51">
        <v>29060001.140000001</v>
      </c>
      <c r="G33" s="51">
        <v>10715703.689999999</v>
      </c>
    </row>
  </sheetData>
  <mergeCells count="25">
    <mergeCell ref="A33:B33"/>
    <mergeCell ref="B27:C27"/>
    <mergeCell ref="A29:B29"/>
    <mergeCell ref="A30:B30"/>
    <mergeCell ref="A31:B31"/>
    <mergeCell ref="A32:B32"/>
    <mergeCell ref="A25:B25"/>
    <mergeCell ref="A23:B23"/>
    <mergeCell ref="A24:B24"/>
    <mergeCell ref="A17:B17"/>
    <mergeCell ref="B19:C19"/>
    <mergeCell ref="A21:B21"/>
    <mergeCell ref="A22:B22"/>
    <mergeCell ref="A13:B13"/>
    <mergeCell ref="A14:B14"/>
    <mergeCell ref="A15:B15"/>
    <mergeCell ref="A16:B16"/>
    <mergeCell ref="A9:B9"/>
    <mergeCell ref="B11:C11"/>
    <mergeCell ref="A8:B8"/>
    <mergeCell ref="A2:G2"/>
    <mergeCell ref="B3:C3"/>
    <mergeCell ref="A5:B5"/>
    <mergeCell ref="A6:B6"/>
    <mergeCell ref="A7:B7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22"/>
  <sheetViews>
    <sheetView workbookViewId="0">
      <selection activeCell="A3" sqref="A3"/>
    </sheetView>
  </sheetViews>
  <sheetFormatPr defaultColWidth="10.5" defaultRowHeight="11.45" customHeight="1" x14ac:dyDescent="0.25"/>
  <cols>
    <col min="1" max="1" width="11.6640625" style="10" customWidth="1"/>
    <col min="2" max="2" width="2.33203125" style="24" customWidth="1"/>
    <col min="3" max="3" width="58.33203125" style="10" customWidth="1"/>
    <col min="4" max="4" width="23.33203125" style="10" customWidth="1"/>
    <col min="5" max="5" width="32.5" style="10" customWidth="1"/>
    <col min="6" max="6" width="23.33203125" style="10" customWidth="1"/>
  </cols>
  <sheetData>
    <row r="1" spans="1:6" s="25" customFormat="1" ht="15" customHeight="1" x14ac:dyDescent="0.25">
      <c r="F1" s="71" t="s">
        <v>185</v>
      </c>
    </row>
    <row r="2" spans="1:6" s="25" customFormat="1" ht="48" customHeight="1" x14ac:dyDescent="0.25">
      <c r="A2" s="122" t="s">
        <v>203</v>
      </c>
      <c r="B2" s="122"/>
      <c r="C2" s="122"/>
      <c r="D2" s="122"/>
      <c r="E2" s="122"/>
      <c r="F2" s="122"/>
    </row>
    <row r="3" spans="1:6" ht="15" customHeight="1" x14ac:dyDescent="0.2">
      <c r="B3" s="105" t="s">
        <v>11</v>
      </c>
      <c r="C3" s="105"/>
    </row>
    <row r="4" spans="1:6" s="25" customFormat="1" ht="15" customHeight="1" x14ac:dyDescent="0.25">
      <c r="F4" s="60" t="s">
        <v>166</v>
      </c>
    </row>
    <row r="5" spans="1:6" s="26" customFormat="1" ht="165" x14ac:dyDescent="0.2">
      <c r="A5" s="105" t="s">
        <v>19</v>
      </c>
      <c r="B5" s="105"/>
      <c r="C5" s="11" t="s">
        <v>20</v>
      </c>
      <c r="D5" s="11" t="s">
        <v>64</v>
      </c>
      <c r="E5" s="11" t="s">
        <v>69</v>
      </c>
      <c r="F5" s="11" t="s">
        <v>66</v>
      </c>
    </row>
    <row r="6" spans="1:6" s="10" customFormat="1" ht="15" customHeight="1" x14ac:dyDescent="0.2">
      <c r="A6" s="105" t="s">
        <v>25</v>
      </c>
      <c r="B6" s="105"/>
      <c r="C6" s="11" t="s">
        <v>26</v>
      </c>
      <c r="D6" s="11" t="s">
        <v>28</v>
      </c>
      <c r="E6" s="11" t="s">
        <v>29</v>
      </c>
      <c r="F6" s="11" t="s">
        <v>31</v>
      </c>
    </row>
    <row r="7" spans="1:6" s="10" customFormat="1" ht="60" customHeight="1" x14ac:dyDescent="0.2">
      <c r="A7" s="121" t="s">
        <v>25</v>
      </c>
      <c r="B7" s="121"/>
      <c r="C7" s="14" t="s">
        <v>70</v>
      </c>
      <c r="D7" s="52">
        <v>312800</v>
      </c>
      <c r="E7" s="52">
        <v>14400</v>
      </c>
      <c r="F7" s="50">
        <v>326799.78999999998</v>
      </c>
    </row>
    <row r="8" spans="1:6" s="10" customFormat="1" ht="15" customHeight="1" x14ac:dyDescent="0.2">
      <c r="A8" s="121">
        <v>2</v>
      </c>
      <c r="B8" s="121"/>
      <c r="C8" s="14" t="s">
        <v>66</v>
      </c>
      <c r="D8" s="50">
        <v>312800</v>
      </c>
      <c r="E8" s="50">
        <v>14400</v>
      </c>
      <c r="F8" s="50">
        <v>326799.78999999998</v>
      </c>
    </row>
    <row r="9" spans="1:6" ht="15" customHeight="1" x14ac:dyDescent="0.25"/>
    <row r="10" spans="1:6" ht="15" customHeight="1" x14ac:dyDescent="0.2">
      <c r="B10" s="105" t="s">
        <v>22</v>
      </c>
      <c r="C10" s="105"/>
    </row>
    <row r="11" spans="1:6" ht="15" customHeight="1" x14ac:dyDescent="0.25"/>
    <row r="12" spans="1:6" ht="165" x14ac:dyDescent="0.2">
      <c r="A12" s="105" t="s">
        <v>19</v>
      </c>
      <c r="B12" s="105"/>
      <c r="C12" s="11" t="s">
        <v>20</v>
      </c>
      <c r="D12" s="11" t="s">
        <v>64</v>
      </c>
      <c r="E12" s="11" t="s">
        <v>69</v>
      </c>
      <c r="F12" s="11" t="s">
        <v>66</v>
      </c>
    </row>
    <row r="13" spans="1:6" ht="15" customHeight="1" x14ac:dyDescent="0.2">
      <c r="A13" s="105" t="s">
        <v>25</v>
      </c>
      <c r="B13" s="105"/>
      <c r="C13" s="11" t="s">
        <v>26</v>
      </c>
      <c r="D13" s="11" t="s">
        <v>28</v>
      </c>
      <c r="E13" s="11" t="s">
        <v>29</v>
      </c>
      <c r="F13" s="11" t="s">
        <v>31</v>
      </c>
    </row>
    <row r="14" spans="1:6" ht="15" customHeight="1" x14ac:dyDescent="0.2">
      <c r="A14" s="121">
        <v>1</v>
      </c>
      <c r="B14" s="121"/>
      <c r="C14" s="14" t="s">
        <v>66</v>
      </c>
      <c r="D14" s="61" t="s">
        <v>36</v>
      </c>
      <c r="E14" s="61" t="s">
        <v>36</v>
      </c>
      <c r="F14" s="61" t="s">
        <v>36</v>
      </c>
    </row>
    <row r="15" spans="1:6" ht="15" customHeight="1" x14ac:dyDescent="0.25"/>
    <row r="16" spans="1:6" ht="15" customHeight="1" x14ac:dyDescent="0.2">
      <c r="B16" s="123" t="s">
        <v>163</v>
      </c>
      <c r="C16" s="105"/>
    </row>
    <row r="17" spans="1:6" ht="15" customHeight="1" x14ac:dyDescent="0.25"/>
    <row r="18" spans="1:6" ht="165" x14ac:dyDescent="0.2">
      <c r="A18" s="105" t="s">
        <v>19</v>
      </c>
      <c r="B18" s="105"/>
      <c r="C18" s="11" t="s">
        <v>20</v>
      </c>
      <c r="D18" s="11" t="s">
        <v>64</v>
      </c>
      <c r="E18" s="11" t="s">
        <v>69</v>
      </c>
      <c r="F18" s="11" t="s">
        <v>66</v>
      </c>
    </row>
    <row r="19" spans="1:6" ht="15" customHeight="1" x14ac:dyDescent="0.2">
      <c r="A19" s="105" t="s">
        <v>25</v>
      </c>
      <c r="B19" s="105"/>
      <c r="C19" s="11" t="s">
        <v>26</v>
      </c>
      <c r="D19" s="11" t="s">
        <v>28</v>
      </c>
      <c r="E19" s="11" t="s">
        <v>29</v>
      </c>
      <c r="F19" s="11" t="s">
        <v>31</v>
      </c>
    </row>
    <row r="20" spans="1:6" ht="60" customHeight="1" x14ac:dyDescent="0.2">
      <c r="A20" s="121" t="s">
        <v>25</v>
      </c>
      <c r="B20" s="121"/>
      <c r="C20" s="14" t="s">
        <v>70</v>
      </c>
      <c r="D20" s="52">
        <v>312800</v>
      </c>
      <c r="E20" s="52">
        <v>14400</v>
      </c>
      <c r="F20" s="50">
        <v>326799.78999999998</v>
      </c>
    </row>
    <row r="21" spans="1:6" ht="15" customHeight="1" x14ac:dyDescent="0.2">
      <c r="A21" s="121">
        <v>2</v>
      </c>
      <c r="B21" s="121"/>
      <c r="C21" s="14" t="s">
        <v>66</v>
      </c>
      <c r="D21" s="50">
        <v>312800</v>
      </c>
      <c r="E21" s="50">
        <v>14400</v>
      </c>
      <c r="F21" s="50">
        <v>326799.78999999998</v>
      </c>
    </row>
    <row r="22" spans="1:6" ht="15" customHeight="1" x14ac:dyDescent="0.25"/>
  </sheetData>
  <mergeCells count="15">
    <mergeCell ref="A21:B21"/>
    <mergeCell ref="A18:B18"/>
    <mergeCell ref="A19:B19"/>
    <mergeCell ref="A20:B20"/>
    <mergeCell ref="A14:B14"/>
    <mergeCell ref="B16:C16"/>
    <mergeCell ref="B10:C10"/>
    <mergeCell ref="A12:B12"/>
    <mergeCell ref="A13:B13"/>
    <mergeCell ref="A8:B8"/>
    <mergeCell ref="A2:F2"/>
    <mergeCell ref="B3:C3"/>
    <mergeCell ref="A5:B5"/>
    <mergeCell ref="A6:B6"/>
    <mergeCell ref="A7:B7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8"/>
  <sheetViews>
    <sheetView workbookViewId="0">
      <selection activeCell="G1" sqref="G1"/>
    </sheetView>
  </sheetViews>
  <sheetFormatPr defaultColWidth="10.5" defaultRowHeight="11.45" customHeight="1" x14ac:dyDescent="0.25"/>
  <cols>
    <col min="1" max="1" width="11.6640625" style="10" customWidth="1"/>
    <col min="2" max="2" width="2.33203125" style="24" customWidth="1"/>
    <col min="3" max="3" width="58.33203125" style="10" customWidth="1"/>
    <col min="4" max="7" width="17.5" style="10" customWidth="1"/>
  </cols>
  <sheetData>
    <row r="1" spans="1:7" s="24" customFormat="1" ht="15" customHeight="1" x14ac:dyDescent="0.25">
      <c r="G1" s="71" t="s">
        <v>185</v>
      </c>
    </row>
    <row r="2" spans="1:7" s="24" customFormat="1" ht="15" customHeight="1" x14ac:dyDescent="0.25">
      <c r="C2" s="124" t="s">
        <v>71</v>
      </c>
      <c r="D2" s="124"/>
      <c r="E2" s="124"/>
      <c r="F2" s="124"/>
    </row>
    <row r="3" spans="1:7" s="24" customFormat="1" ht="15" customHeight="1" x14ac:dyDescent="0.25">
      <c r="G3" s="60" t="s">
        <v>167</v>
      </c>
    </row>
    <row r="4" spans="1:7" s="10" customFormat="1" ht="60" customHeight="1" x14ac:dyDescent="0.2">
      <c r="A4" s="105" t="s">
        <v>19</v>
      </c>
      <c r="B4" s="105"/>
      <c r="C4" s="11" t="s">
        <v>20</v>
      </c>
      <c r="D4" s="11" t="s">
        <v>11</v>
      </c>
      <c r="E4" s="11" t="s">
        <v>22</v>
      </c>
      <c r="F4" s="11" t="s">
        <v>23</v>
      </c>
      <c r="G4" s="11" t="s">
        <v>24</v>
      </c>
    </row>
    <row r="5" spans="1:7" s="10" customFormat="1" ht="15" customHeight="1" x14ac:dyDescent="0.2">
      <c r="A5" s="106" t="s">
        <v>25</v>
      </c>
      <c r="B5" s="106"/>
      <c r="C5" s="11" t="s">
        <v>26</v>
      </c>
      <c r="D5" s="12" t="s">
        <v>27</v>
      </c>
      <c r="E5" s="12" t="s">
        <v>28</v>
      </c>
      <c r="F5" s="12" t="s">
        <v>29</v>
      </c>
      <c r="G5" s="12" t="s">
        <v>30</v>
      </c>
    </row>
    <row r="6" spans="1:7" s="10" customFormat="1" ht="30" customHeight="1" x14ac:dyDescent="0.2">
      <c r="A6" s="107" t="s">
        <v>25</v>
      </c>
      <c r="B6" s="107"/>
      <c r="C6" s="14" t="s">
        <v>72</v>
      </c>
      <c r="D6" s="51">
        <v>20792792.829999998</v>
      </c>
      <c r="E6" s="51">
        <v>12616772.789999999</v>
      </c>
      <c r="F6" s="51">
        <v>9448174.2699999996</v>
      </c>
      <c r="G6" s="51">
        <v>6573605.9699999997</v>
      </c>
    </row>
    <row r="7" spans="1:7" s="10" customFormat="1" ht="45" customHeight="1" x14ac:dyDescent="0.2">
      <c r="A7" s="107">
        <v>2</v>
      </c>
      <c r="B7" s="107"/>
      <c r="C7" s="14" t="s">
        <v>73</v>
      </c>
      <c r="D7" s="53">
        <v>20792792.829999998</v>
      </c>
      <c r="E7" s="53">
        <v>12616772.789999999</v>
      </c>
      <c r="F7" s="53">
        <v>9448174.2699999996</v>
      </c>
      <c r="G7" s="53">
        <v>6573605.9699999997</v>
      </c>
    </row>
    <row r="8" spans="1:7" s="10" customFormat="1" ht="15" customHeight="1" x14ac:dyDescent="0.2">
      <c r="A8" s="107">
        <v>3</v>
      </c>
      <c r="B8" s="107"/>
      <c r="C8" s="14" t="s">
        <v>66</v>
      </c>
      <c r="D8" s="51">
        <v>20792792.829999998</v>
      </c>
      <c r="E8" s="51">
        <v>12616772.789999999</v>
      </c>
      <c r="F8" s="51">
        <v>9448174.2699999996</v>
      </c>
      <c r="G8" s="51">
        <v>6573605.9699999997</v>
      </c>
    </row>
  </sheetData>
  <mergeCells count="6">
    <mergeCell ref="A8:B8"/>
    <mergeCell ref="A7:B7"/>
    <mergeCell ref="C2:F2"/>
    <mergeCell ref="A4:B4"/>
    <mergeCell ref="A5:B5"/>
    <mergeCell ref="A6:B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7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4.6640625" style="10" customWidth="1"/>
    <col min="2" max="2" width="58.33203125" style="10" customWidth="1"/>
    <col min="3" max="6" width="17.5" style="10" customWidth="1"/>
  </cols>
  <sheetData>
    <row r="1" spans="1:6" s="25" customFormat="1" ht="15" customHeight="1" x14ac:dyDescent="0.25">
      <c r="F1" s="71" t="s">
        <v>185</v>
      </c>
    </row>
    <row r="2" spans="1:6" s="25" customFormat="1" ht="15" customHeight="1" x14ac:dyDescent="0.25">
      <c r="A2" s="122" t="s">
        <v>76</v>
      </c>
      <c r="B2" s="122"/>
      <c r="C2" s="122"/>
      <c r="D2" s="122"/>
      <c r="E2" s="122"/>
      <c r="F2" s="122"/>
    </row>
    <row r="3" spans="1:6" s="25" customFormat="1" ht="15" customHeight="1" x14ac:dyDescent="0.25">
      <c r="F3" s="60" t="s">
        <v>168</v>
      </c>
    </row>
    <row r="4" spans="1:6" s="26" customFormat="1" ht="60" customHeight="1" x14ac:dyDescent="0.2">
      <c r="A4" s="11" t="s">
        <v>19</v>
      </c>
      <c r="B4" s="11" t="s">
        <v>20</v>
      </c>
      <c r="C4" s="11" t="s">
        <v>11</v>
      </c>
      <c r="D4" s="11" t="s">
        <v>22</v>
      </c>
      <c r="E4" s="11" t="s">
        <v>23</v>
      </c>
      <c r="F4" s="11" t="s">
        <v>24</v>
      </c>
    </row>
    <row r="5" spans="1:6" s="10" customFormat="1" ht="15" customHeight="1" x14ac:dyDescent="0.2">
      <c r="A5" s="11" t="s">
        <v>25</v>
      </c>
      <c r="B5" s="11" t="s">
        <v>26</v>
      </c>
      <c r="C5" s="11" t="s">
        <v>27</v>
      </c>
      <c r="D5" s="11" t="s">
        <v>28</v>
      </c>
      <c r="E5" s="11" t="s">
        <v>29</v>
      </c>
      <c r="F5" s="11" t="s">
        <v>30</v>
      </c>
    </row>
    <row r="6" spans="1:6" s="10" customFormat="1" ht="45" customHeight="1" x14ac:dyDescent="0.2">
      <c r="A6" s="27">
        <v>1</v>
      </c>
      <c r="B6" s="14" t="s">
        <v>77</v>
      </c>
      <c r="C6" s="62" t="s">
        <v>36</v>
      </c>
      <c r="D6" s="57">
        <v>-1570.96</v>
      </c>
      <c r="E6" s="62" t="s">
        <v>36</v>
      </c>
      <c r="F6" s="57">
        <v>-2641.96</v>
      </c>
    </row>
    <row r="7" spans="1:6" s="10" customFormat="1" ht="15" customHeight="1" x14ac:dyDescent="0.2">
      <c r="A7" s="27">
        <v>2</v>
      </c>
      <c r="B7" s="14" t="s">
        <v>66</v>
      </c>
      <c r="C7" s="61" t="s">
        <v>36</v>
      </c>
      <c r="D7" s="56">
        <v>-1570.96</v>
      </c>
      <c r="E7" s="61" t="s">
        <v>36</v>
      </c>
      <c r="F7" s="56">
        <v>-2641.96</v>
      </c>
    </row>
  </sheetData>
  <mergeCells count="1">
    <mergeCell ref="A2:F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5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4" style="10" customWidth="1"/>
    <col min="2" max="2" width="54.6640625" style="10" customWidth="1"/>
    <col min="3" max="6" width="17.5" style="10" customWidth="1"/>
  </cols>
  <sheetData>
    <row r="1" spans="1:6" s="24" customFormat="1" ht="15" customHeight="1" x14ac:dyDescent="0.25">
      <c r="F1" s="71" t="s">
        <v>185</v>
      </c>
    </row>
    <row r="2" spans="1:6" s="24" customFormat="1" ht="15" customHeight="1" x14ac:dyDescent="0.25">
      <c r="B2" s="122" t="s">
        <v>41</v>
      </c>
      <c r="C2" s="122"/>
      <c r="D2" s="122"/>
      <c r="E2" s="122"/>
    </row>
    <row r="3" spans="1:6" s="24" customFormat="1" ht="15" customHeight="1" x14ac:dyDescent="0.25">
      <c r="F3" s="60" t="s">
        <v>169</v>
      </c>
    </row>
    <row r="4" spans="1:6" s="10" customFormat="1" ht="60" customHeight="1" x14ac:dyDescent="0.2">
      <c r="A4" s="11" t="s">
        <v>19</v>
      </c>
      <c r="B4" s="11" t="s">
        <v>20</v>
      </c>
      <c r="C4" s="11" t="s">
        <v>11</v>
      </c>
      <c r="D4" s="11" t="s">
        <v>22</v>
      </c>
      <c r="E4" s="11" t="s">
        <v>23</v>
      </c>
      <c r="F4" s="11" t="s">
        <v>24</v>
      </c>
    </row>
    <row r="5" spans="1:6" s="10" customFormat="1" ht="15" customHeight="1" x14ac:dyDescent="0.2">
      <c r="A5" s="12" t="s">
        <v>25</v>
      </c>
      <c r="B5" s="11" t="s">
        <v>26</v>
      </c>
      <c r="C5" s="12" t="s">
        <v>27</v>
      </c>
      <c r="D5" s="12" t="s">
        <v>28</v>
      </c>
      <c r="E5" s="12" t="s">
        <v>29</v>
      </c>
      <c r="F5" s="12" t="s">
        <v>30</v>
      </c>
    </row>
    <row r="6" spans="1:6" s="10" customFormat="1" ht="15" customHeight="1" x14ac:dyDescent="0.2">
      <c r="A6" s="123" t="s">
        <v>170</v>
      </c>
      <c r="B6" s="105"/>
      <c r="C6" s="105"/>
      <c r="D6" s="105"/>
      <c r="E6" s="105"/>
      <c r="F6" s="105"/>
    </row>
    <row r="7" spans="1:6" s="10" customFormat="1" ht="30" customHeight="1" x14ac:dyDescent="0.2">
      <c r="A7" s="13">
        <v>1</v>
      </c>
      <c r="B7" s="14" t="s">
        <v>78</v>
      </c>
      <c r="C7" s="52">
        <v>378552.24</v>
      </c>
      <c r="D7" s="52">
        <v>344627.34</v>
      </c>
      <c r="E7" s="52">
        <v>177255.43</v>
      </c>
      <c r="F7" s="52">
        <v>184323.77</v>
      </c>
    </row>
    <row r="8" spans="1:6" s="10" customFormat="1" ht="15" customHeight="1" x14ac:dyDescent="0.2">
      <c r="A8" s="13">
        <v>2</v>
      </c>
      <c r="B8" s="14" t="s">
        <v>66</v>
      </c>
      <c r="C8" s="50">
        <v>378552.24</v>
      </c>
      <c r="D8" s="50">
        <v>344627.34</v>
      </c>
      <c r="E8" s="50">
        <v>177255.43</v>
      </c>
      <c r="F8" s="50">
        <v>184323.77</v>
      </c>
    </row>
    <row r="9" spans="1:6" s="10" customFormat="1" ht="15" customHeight="1" x14ac:dyDescent="0.2">
      <c r="A9" s="123" t="s">
        <v>171</v>
      </c>
      <c r="B9" s="105"/>
      <c r="C9" s="105"/>
      <c r="D9" s="105"/>
      <c r="E9" s="105"/>
      <c r="F9" s="105"/>
    </row>
    <row r="10" spans="1:6" s="10" customFormat="1" ht="30.75" customHeight="1" x14ac:dyDescent="0.2">
      <c r="A10" s="13">
        <v>3</v>
      </c>
      <c r="B10" s="14" t="s">
        <v>79</v>
      </c>
      <c r="C10" s="53">
        <v>4068701.65</v>
      </c>
      <c r="D10" s="53">
        <v>1710498.83</v>
      </c>
      <c r="E10" s="53">
        <v>1801108.27</v>
      </c>
      <c r="F10" s="53">
        <v>1013086.16</v>
      </c>
    </row>
    <row r="11" spans="1:6" s="10" customFormat="1" ht="15" customHeight="1" x14ac:dyDescent="0.2">
      <c r="A11" s="13">
        <v>4</v>
      </c>
      <c r="B11" s="14" t="s">
        <v>66</v>
      </c>
      <c r="C11" s="51">
        <v>4068701.65</v>
      </c>
      <c r="D11" s="51">
        <v>1710498.83</v>
      </c>
      <c r="E11" s="51">
        <v>1801108.27</v>
      </c>
      <c r="F11" s="51">
        <v>1013086.16</v>
      </c>
    </row>
    <row r="12" spans="1:6" s="10" customFormat="1" ht="15" customHeight="1" x14ac:dyDescent="0.2">
      <c r="A12" s="123" t="s">
        <v>172</v>
      </c>
      <c r="B12" s="105"/>
      <c r="C12" s="105"/>
      <c r="D12" s="105"/>
      <c r="E12" s="105"/>
      <c r="F12" s="105"/>
    </row>
    <row r="13" spans="1:6" s="10" customFormat="1" ht="30" customHeight="1" x14ac:dyDescent="0.2">
      <c r="A13" s="13">
        <v>5</v>
      </c>
      <c r="B13" s="14" t="s">
        <v>80</v>
      </c>
      <c r="C13" s="52">
        <v>121843.15</v>
      </c>
      <c r="D13" s="52">
        <v>122272.71</v>
      </c>
      <c r="E13" s="62" t="s">
        <v>36</v>
      </c>
      <c r="F13" s="52">
        <v>102197.51</v>
      </c>
    </row>
    <row r="14" spans="1:6" s="10" customFormat="1" ht="15" customHeight="1" x14ac:dyDescent="0.2">
      <c r="A14" s="13">
        <v>6</v>
      </c>
      <c r="B14" s="14" t="s">
        <v>66</v>
      </c>
      <c r="C14" s="50">
        <v>121843.15</v>
      </c>
      <c r="D14" s="50">
        <v>122272.71</v>
      </c>
      <c r="E14" s="61" t="s">
        <v>36</v>
      </c>
      <c r="F14" s="50">
        <v>102197.51</v>
      </c>
    </row>
    <row r="15" spans="1:6" s="10" customFormat="1" ht="15" customHeight="1" x14ac:dyDescent="0.2">
      <c r="A15" s="13">
        <v>7</v>
      </c>
      <c r="B15" s="14" t="s">
        <v>81</v>
      </c>
      <c r="C15" s="51">
        <v>4569097.04</v>
      </c>
      <c r="D15" s="51">
        <v>2177398.88</v>
      </c>
      <c r="E15" s="51">
        <v>1978363.7</v>
      </c>
      <c r="F15" s="51">
        <v>1299607.44</v>
      </c>
    </row>
  </sheetData>
  <mergeCells count="4">
    <mergeCell ref="A9:F9"/>
    <mergeCell ref="A12:F12"/>
    <mergeCell ref="B2:E2"/>
    <mergeCell ref="A6:F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F11"/>
  <sheetViews>
    <sheetView workbookViewId="0">
      <selection activeCell="AA1" sqref="AA1"/>
    </sheetView>
  </sheetViews>
  <sheetFormatPr defaultColWidth="10.5" defaultRowHeight="11.45" customHeight="1" x14ac:dyDescent="0.2"/>
  <cols>
    <col min="1" max="1" width="11.6640625" style="10" customWidth="1"/>
    <col min="2" max="2" width="0.1640625" style="10" customWidth="1"/>
    <col min="3" max="3" width="2.33203125" style="10" customWidth="1"/>
    <col min="4" max="5" width="8.1640625" style="10" customWidth="1"/>
    <col min="6" max="6" width="1.5" style="10" customWidth="1"/>
    <col min="7" max="7" width="5.5" style="10" customWidth="1"/>
    <col min="8" max="9" width="7" style="10" customWidth="1"/>
    <col min="10" max="10" width="0.6640625" style="10" customWidth="1"/>
    <col min="11" max="11" width="5" style="10" customWidth="1"/>
    <col min="12" max="12" width="1.5" style="10" customWidth="1"/>
    <col min="13" max="13" width="3.6640625" style="10" customWidth="1"/>
    <col min="14" max="14" width="3.33203125" style="10" customWidth="1"/>
    <col min="15" max="15" width="6.6640625" style="10" customWidth="1"/>
    <col min="16" max="16" width="0.33203125" style="10" customWidth="1"/>
    <col min="17" max="17" width="4.6640625" style="10" customWidth="1"/>
    <col min="18" max="18" width="5.1640625" style="10" customWidth="1"/>
    <col min="19" max="19" width="7.6640625" style="10" customWidth="1"/>
    <col min="20" max="20" width="7" style="10" customWidth="1"/>
    <col min="21" max="21" width="1.1640625" style="10" customWidth="1"/>
    <col min="22" max="23" width="4.6640625" style="10" customWidth="1"/>
    <col min="24" max="24" width="1.1640625" style="10" customWidth="1"/>
    <col min="25" max="25" width="11.6640625" style="10" customWidth="1"/>
    <col min="26" max="26" width="4.6640625" style="10" customWidth="1"/>
    <col min="27" max="27" width="17.5" style="10" customWidth="1"/>
    <col min="28" max="28" width="1.1640625" style="10" customWidth="1"/>
    <col min="29" max="30" width="11.6640625" style="10" customWidth="1"/>
    <col min="31" max="32" width="10.5" style="10" customWidth="1"/>
  </cols>
  <sheetData>
    <row r="1" spans="1:27" s="24" customFormat="1" ht="15" customHeight="1" x14ac:dyDescent="0.25">
      <c r="AA1" s="71" t="s">
        <v>185</v>
      </c>
    </row>
    <row r="2" spans="1:27" s="24" customFormat="1" ht="15" customHeight="1" x14ac:dyDescent="0.25">
      <c r="D2" s="124" t="s">
        <v>42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7" s="24" customFormat="1" ht="15" customHeight="1" x14ac:dyDescent="0.25">
      <c r="AA3" s="60" t="s">
        <v>173</v>
      </c>
    </row>
    <row r="4" spans="1:27" s="10" customFormat="1" ht="60" customHeight="1" x14ac:dyDescent="0.2">
      <c r="A4" s="105" t="s">
        <v>19</v>
      </c>
      <c r="B4" s="105"/>
      <c r="C4" s="105"/>
      <c r="D4" s="105" t="s">
        <v>20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 t="s">
        <v>11</v>
      </c>
      <c r="R4" s="105"/>
      <c r="S4" s="105"/>
      <c r="T4" s="105" t="s">
        <v>22</v>
      </c>
      <c r="U4" s="105"/>
      <c r="V4" s="105"/>
      <c r="W4" s="105"/>
      <c r="X4" s="105" t="s">
        <v>23</v>
      </c>
      <c r="Y4" s="105"/>
      <c r="Z4" s="105"/>
      <c r="AA4" s="11" t="s">
        <v>24</v>
      </c>
    </row>
    <row r="5" spans="1:27" s="10" customFormat="1" ht="15" customHeight="1" x14ac:dyDescent="0.2">
      <c r="A5" s="106" t="s">
        <v>25</v>
      </c>
      <c r="B5" s="106"/>
      <c r="C5" s="106"/>
      <c r="D5" s="105" t="s">
        <v>26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6" t="s">
        <v>27</v>
      </c>
      <c r="R5" s="106"/>
      <c r="S5" s="106"/>
      <c r="T5" s="106" t="s">
        <v>28</v>
      </c>
      <c r="U5" s="106"/>
      <c r="V5" s="106"/>
      <c r="W5" s="106"/>
      <c r="X5" s="106" t="s">
        <v>29</v>
      </c>
      <c r="Y5" s="106"/>
      <c r="Z5" s="106"/>
      <c r="AA5" s="12" t="s">
        <v>30</v>
      </c>
    </row>
    <row r="6" spans="1:27" s="10" customFormat="1" ht="30" customHeight="1" x14ac:dyDescent="0.2">
      <c r="A6" s="107" t="s">
        <v>25</v>
      </c>
      <c r="B6" s="107"/>
      <c r="C6" s="107"/>
      <c r="D6" s="108" t="s">
        <v>82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10">
        <v>18918931.129999999</v>
      </c>
      <c r="R6" s="110"/>
      <c r="S6" s="110"/>
      <c r="T6" s="110">
        <v>12339507.439999999</v>
      </c>
      <c r="U6" s="110"/>
      <c r="V6" s="110"/>
      <c r="W6" s="110"/>
      <c r="X6" s="110">
        <v>11940558.550000001</v>
      </c>
      <c r="Y6" s="110"/>
      <c r="Z6" s="110"/>
      <c r="AA6" s="53">
        <v>6024631.7599999998</v>
      </c>
    </row>
    <row r="7" spans="1:27" s="10" customFormat="1" ht="30" customHeight="1" x14ac:dyDescent="0.2">
      <c r="A7" s="107" t="s">
        <v>26</v>
      </c>
      <c r="B7" s="107"/>
      <c r="C7" s="107"/>
      <c r="D7" s="108" t="s">
        <v>83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10">
        <v>3939329.54</v>
      </c>
      <c r="R7" s="110"/>
      <c r="S7" s="110"/>
      <c r="T7" s="110">
        <v>2441163.84</v>
      </c>
      <c r="U7" s="110"/>
      <c r="V7" s="110"/>
      <c r="W7" s="110"/>
      <c r="X7" s="110">
        <v>2392825.54</v>
      </c>
      <c r="Y7" s="110"/>
      <c r="Z7" s="110"/>
      <c r="AA7" s="53">
        <v>1193743.32</v>
      </c>
    </row>
    <row r="8" spans="1:27" s="10" customFormat="1" ht="15" customHeight="1" x14ac:dyDescent="0.2">
      <c r="A8" s="107">
        <v>3</v>
      </c>
      <c r="B8" s="107"/>
      <c r="C8" s="107"/>
      <c r="D8" s="108" t="s">
        <v>84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11">
        <v>43483.78</v>
      </c>
      <c r="R8" s="111"/>
      <c r="S8" s="111"/>
      <c r="T8" s="111">
        <v>107753.65</v>
      </c>
      <c r="U8" s="111"/>
      <c r="V8" s="111"/>
      <c r="W8" s="111"/>
      <c r="X8" s="112" t="s">
        <v>36</v>
      </c>
      <c r="Y8" s="112"/>
      <c r="Z8" s="112"/>
      <c r="AA8" s="52">
        <v>69940.789999999994</v>
      </c>
    </row>
    <row r="9" spans="1:27" s="10" customFormat="1" ht="15" customHeight="1" x14ac:dyDescent="0.2">
      <c r="A9" s="107">
        <v>4</v>
      </c>
      <c r="B9" s="107"/>
      <c r="C9" s="107"/>
      <c r="D9" s="108" t="s">
        <v>75</v>
      </c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11">
        <v>12083.33</v>
      </c>
      <c r="R9" s="111"/>
      <c r="S9" s="111"/>
      <c r="T9" s="111">
        <v>9890</v>
      </c>
      <c r="U9" s="111"/>
      <c r="V9" s="111"/>
      <c r="W9" s="111"/>
      <c r="X9" s="111">
        <v>3750</v>
      </c>
      <c r="Y9" s="111"/>
      <c r="Z9" s="111"/>
      <c r="AA9" s="52">
        <v>9890</v>
      </c>
    </row>
    <row r="10" spans="1:27" s="10" customFormat="1" ht="15" customHeight="1" x14ac:dyDescent="0.2">
      <c r="A10" s="107">
        <v>5</v>
      </c>
      <c r="B10" s="107"/>
      <c r="C10" s="107"/>
      <c r="D10" s="108" t="s">
        <v>66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9">
        <v>22913827.780000001</v>
      </c>
      <c r="R10" s="109"/>
      <c r="S10" s="109"/>
      <c r="T10" s="109">
        <v>14898314.93</v>
      </c>
      <c r="U10" s="109"/>
      <c r="V10" s="109"/>
      <c r="W10" s="109"/>
      <c r="X10" s="109">
        <v>14337134.09</v>
      </c>
      <c r="Y10" s="109"/>
      <c r="Z10" s="109"/>
      <c r="AA10" s="51">
        <v>7298205.8700000001</v>
      </c>
    </row>
    <row r="11" spans="1:27" ht="15" customHeight="1" x14ac:dyDescent="0.2"/>
  </sheetData>
  <mergeCells count="36">
    <mergeCell ref="A10:C10"/>
    <mergeCell ref="D10:P10"/>
    <mergeCell ref="Q10:S10"/>
    <mergeCell ref="T10:W10"/>
    <mergeCell ref="X10:Z10"/>
    <mergeCell ref="A9:C9"/>
    <mergeCell ref="D9:P9"/>
    <mergeCell ref="Q9:S9"/>
    <mergeCell ref="T9:W9"/>
    <mergeCell ref="X9:Z9"/>
    <mergeCell ref="A8:C8"/>
    <mergeCell ref="D8:P8"/>
    <mergeCell ref="Q8:S8"/>
    <mergeCell ref="T8:W8"/>
    <mergeCell ref="X8:Z8"/>
    <mergeCell ref="A7:C7"/>
    <mergeCell ref="D7:P7"/>
    <mergeCell ref="Q7:S7"/>
    <mergeCell ref="T7:W7"/>
    <mergeCell ref="X7:Z7"/>
    <mergeCell ref="A6:C6"/>
    <mergeCell ref="D6:P6"/>
    <mergeCell ref="Q6:S6"/>
    <mergeCell ref="T6:W6"/>
    <mergeCell ref="X6:Z6"/>
    <mergeCell ref="A5:C5"/>
    <mergeCell ref="D5:P5"/>
    <mergeCell ref="Q5:S5"/>
    <mergeCell ref="T5:W5"/>
    <mergeCell ref="X5:Z5"/>
    <mergeCell ref="D2:Z2"/>
    <mergeCell ref="A4:C4"/>
    <mergeCell ref="D4:P4"/>
    <mergeCell ref="Q4:S4"/>
    <mergeCell ref="T4:W4"/>
    <mergeCell ref="X4:Z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7"/>
  <sheetViews>
    <sheetView workbookViewId="0">
      <selection activeCell="O1" sqref="O1"/>
    </sheetView>
  </sheetViews>
  <sheetFormatPr defaultColWidth="10.5" defaultRowHeight="11.45" customHeight="1" x14ac:dyDescent="0.25"/>
  <cols>
    <col min="1" max="1" width="11.6640625" style="24" customWidth="1"/>
    <col min="2" max="2" width="3" style="24" customWidth="1"/>
    <col min="3" max="4" width="8.1640625" style="24" customWidth="1"/>
    <col min="5" max="10" width="7" style="24" customWidth="1"/>
    <col min="11" max="11" width="17.5" style="24" customWidth="1"/>
    <col min="12" max="12" width="8.1640625" style="24" customWidth="1"/>
    <col min="13" max="13" width="9.33203125" style="24" customWidth="1"/>
    <col min="14" max="15" width="17.5" style="24" customWidth="1"/>
  </cols>
  <sheetData>
    <row r="1" spans="1:15" s="24" customFormat="1" ht="15" customHeight="1" x14ac:dyDescent="0.25">
      <c r="O1" s="71" t="s">
        <v>185</v>
      </c>
    </row>
    <row r="2" spans="1:15" s="24" customFormat="1" ht="15" customHeight="1" x14ac:dyDescent="0.25">
      <c r="C2" s="124" t="s">
        <v>84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5" s="24" customFormat="1" ht="15" customHeight="1" x14ac:dyDescent="0.25">
      <c r="N3" s="127" t="s">
        <v>174</v>
      </c>
      <c r="O3" s="128"/>
    </row>
    <row r="4" spans="1:15" s="10" customFormat="1" ht="60" customHeight="1" x14ac:dyDescent="0.2">
      <c r="A4" s="126" t="s">
        <v>19</v>
      </c>
      <c r="B4" s="126"/>
      <c r="C4" s="126" t="s">
        <v>20</v>
      </c>
      <c r="D4" s="126"/>
      <c r="E4" s="126"/>
      <c r="F4" s="126"/>
      <c r="G4" s="126"/>
      <c r="H4" s="126"/>
      <c r="I4" s="126"/>
      <c r="J4" s="126"/>
      <c r="K4" s="30" t="s">
        <v>11</v>
      </c>
      <c r="L4" s="126" t="s">
        <v>22</v>
      </c>
      <c r="M4" s="126"/>
      <c r="N4" s="11" t="s">
        <v>23</v>
      </c>
      <c r="O4" s="11" t="s">
        <v>24</v>
      </c>
    </row>
    <row r="5" spans="1:15" s="10" customFormat="1" ht="15" customHeight="1" x14ac:dyDescent="0.2">
      <c r="A5" s="125" t="s">
        <v>25</v>
      </c>
      <c r="B5" s="125"/>
      <c r="C5" s="126" t="s">
        <v>26</v>
      </c>
      <c r="D5" s="126"/>
      <c r="E5" s="126"/>
      <c r="F5" s="126"/>
      <c r="G5" s="126"/>
      <c r="H5" s="126"/>
      <c r="I5" s="126"/>
      <c r="J5" s="126"/>
      <c r="K5" s="31" t="s">
        <v>27</v>
      </c>
      <c r="L5" s="125" t="s">
        <v>28</v>
      </c>
      <c r="M5" s="125"/>
      <c r="N5" s="12" t="s">
        <v>29</v>
      </c>
      <c r="O5" s="12" t="s">
        <v>30</v>
      </c>
    </row>
    <row r="6" spans="1:15" s="10" customFormat="1" ht="15" customHeight="1" x14ac:dyDescent="0.2">
      <c r="A6" s="129">
        <v>1</v>
      </c>
      <c r="B6" s="129"/>
      <c r="C6" s="130" t="s">
        <v>75</v>
      </c>
      <c r="D6" s="130"/>
      <c r="E6" s="130"/>
      <c r="F6" s="130"/>
      <c r="G6" s="130"/>
      <c r="H6" s="130"/>
      <c r="I6" s="130"/>
      <c r="J6" s="130"/>
      <c r="K6" s="63">
        <v>43483.78</v>
      </c>
      <c r="L6" s="132">
        <v>107753.65</v>
      </c>
      <c r="M6" s="132"/>
      <c r="N6" s="64" t="s">
        <v>36</v>
      </c>
      <c r="O6" s="65">
        <v>69940.789999999994</v>
      </c>
    </row>
    <row r="7" spans="1:15" s="10" customFormat="1" ht="15" customHeight="1" x14ac:dyDescent="0.2">
      <c r="A7" s="129">
        <v>2</v>
      </c>
      <c r="B7" s="129"/>
      <c r="C7" s="130" t="s">
        <v>66</v>
      </c>
      <c r="D7" s="130"/>
      <c r="E7" s="130"/>
      <c r="F7" s="130"/>
      <c r="G7" s="130"/>
      <c r="H7" s="130"/>
      <c r="I7" s="130"/>
      <c r="J7" s="130"/>
      <c r="K7" s="55">
        <v>43483.78</v>
      </c>
      <c r="L7" s="131">
        <v>107753.65</v>
      </c>
      <c r="M7" s="131"/>
      <c r="N7" s="66" t="s">
        <v>36</v>
      </c>
      <c r="O7" s="67">
        <v>69940.789999999994</v>
      </c>
    </row>
  </sheetData>
  <mergeCells count="14">
    <mergeCell ref="A7:B7"/>
    <mergeCell ref="C7:J7"/>
    <mergeCell ref="L7:M7"/>
    <mergeCell ref="A6:B6"/>
    <mergeCell ref="C6:J6"/>
    <mergeCell ref="L6:M6"/>
    <mergeCell ref="A5:B5"/>
    <mergeCell ref="C5:J5"/>
    <mergeCell ref="L5:M5"/>
    <mergeCell ref="C2:N2"/>
    <mergeCell ref="N3:O3"/>
    <mergeCell ref="A4:B4"/>
    <mergeCell ref="C4:J4"/>
    <mergeCell ref="L4:M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9"/>
  <sheetViews>
    <sheetView workbookViewId="0">
      <selection activeCell="G1" sqref="G1"/>
    </sheetView>
  </sheetViews>
  <sheetFormatPr defaultColWidth="10.5" defaultRowHeight="11.45" customHeight="1" x14ac:dyDescent="0.25"/>
  <cols>
    <col min="1" max="1" width="11.6640625" style="10" customWidth="1"/>
    <col min="2" max="2" width="2.1640625" style="24" customWidth="1"/>
    <col min="3" max="3" width="58.33203125" style="10" customWidth="1"/>
    <col min="4" max="7" width="17.5" style="10" customWidth="1"/>
  </cols>
  <sheetData>
    <row r="1" spans="1:7" s="24" customFormat="1" ht="15" customHeight="1" x14ac:dyDescent="0.25">
      <c r="G1" s="71" t="s">
        <v>185</v>
      </c>
    </row>
    <row r="2" spans="1:7" s="24" customFormat="1" ht="15" customHeight="1" x14ac:dyDescent="0.25">
      <c r="C2" s="124" t="s">
        <v>43</v>
      </c>
      <c r="D2" s="124"/>
      <c r="E2" s="124"/>
      <c r="F2" s="124"/>
    </row>
    <row r="3" spans="1:7" s="24" customFormat="1" ht="15" customHeight="1" x14ac:dyDescent="0.25">
      <c r="G3" s="60" t="s">
        <v>175</v>
      </c>
    </row>
    <row r="4" spans="1:7" s="10" customFormat="1" ht="60" customHeight="1" x14ac:dyDescent="0.2">
      <c r="A4" s="105" t="s">
        <v>19</v>
      </c>
      <c r="B4" s="105"/>
      <c r="C4" s="11" t="s">
        <v>20</v>
      </c>
      <c r="D4" s="11" t="s">
        <v>11</v>
      </c>
      <c r="E4" s="11" t="s">
        <v>22</v>
      </c>
      <c r="F4" s="11" t="s">
        <v>23</v>
      </c>
      <c r="G4" s="11" t="s">
        <v>24</v>
      </c>
    </row>
    <row r="5" spans="1:7" s="10" customFormat="1" ht="15" customHeight="1" x14ac:dyDescent="0.2">
      <c r="A5" s="106" t="s">
        <v>25</v>
      </c>
      <c r="B5" s="106"/>
      <c r="C5" s="11" t="s">
        <v>26</v>
      </c>
      <c r="D5" s="12" t="s">
        <v>27</v>
      </c>
      <c r="E5" s="12" t="s">
        <v>28</v>
      </c>
      <c r="F5" s="12" t="s">
        <v>29</v>
      </c>
      <c r="G5" s="12" t="s">
        <v>30</v>
      </c>
    </row>
    <row r="6" spans="1:7" s="10" customFormat="1" ht="15" customHeight="1" x14ac:dyDescent="0.2">
      <c r="A6" s="107">
        <v>1</v>
      </c>
      <c r="B6" s="107"/>
      <c r="C6" s="14" t="s">
        <v>86</v>
      </c>
      <c r="D6" s="52">
        <v>316161.67</v>
      </c>
      <c r="E6" s="52">
        <v>202447.3</v>
      </c>
      <c r="F6" s="52">
        <v>161031.54</v>
      </c>
      <c r="G6" s="52">
        <v>104828.33</v>
      </c>
    </row>
    <row r="7" spans="1:7" s="10" customFormat="1" ht="15" customHeight="1" x14ac:dyDescent="0.2">
      <c r="A7" s="107">
        <v>2</v>
      </c>
      <c r="B7" s="107"/>
      <c r="C7" s="14" t="s">
        <v>87</v>
      </c>
      <c r="D7" s="53">
        <v>1310647.2</v>
      </c>
      <c r="E7" s="53">
        <v>1195931.6000000001</v>
      </c>
      <c r="F7" s="52">
        <v>655323.6</v>
      </c>
      <c r="G7" s="52">
        <v>605305.80000000005</v>
      </c>
    </row>
    <row r="8" spans="1:7" s="10" customFormat="1" ht="15" customHeight="1" x14ac:dyDescent="0.2">
      <c r="A8" s="107">
        <v>3</v>
      </c>
      <c r="B8" s="107"/>
      <c r="C8" s="14" t="s">
        <v>75</v>
      </c>
      <c r="D8" s="52">
        <v>244607.86</v>
      </c>
      <c r="E8" s="52">
        <v>236896.37</v>
      </c>
      <c r="F8" s="52">
        <v>115358.67</v>
      </c>
      <c r="G8" s="52">
        <v>115886.81</v>
      </c>
    </row>
    <row r="9" spans="1:7" s="10" customFormat="1" ht="15" customHeight="1" x14ac:dyDescent="0.2">
      <c r="A9" s="107">
        <v>4</v>
      </c>
      <c r="B9" s="107"/>
      <c r="C9" s="14" t="s">
        <v>66</v>
      </c>
      <c r="D9" s="51">
        <v>1871416.73</v>
      </c>
      <c r="E9" s="51">
        <v>1635275.27</v>
      </c>
      <c r="F9" s="50">
        <v>931713.81</v>
      </c>
      <c r="G9" s="50">
        <v>826020.94</v>
      </c>
    </row>
  </sheetData>
  <mergeCells count="7">
    <mergeCell ref="A8:B8"/>
    <mergeCell ref="A9:B9"/>
    <mergeCell ref="A7:B7"/>
    <mergeCell ref="A6:B6"/>
    <mergeCell ref="C2:F2"/>
    <mergeCell ref="A4:B4"/>
    <mergeCell ref="A5:B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8"/>
  <sheetViews>
    <sheetView workbookViewId="0">
      <selection activeCell="G1" sqref="G1"/>
    </sheetView>
  </sheetViews>
  <sheetFormatPr defaultColWidth="10.5" defaultRowHeight="11.45" customHeight="1" x14ac:dyDescent="0.25"/>
  <cols>
    <col min="1" max="1" width="11.6640625" style="10" customWidth="1"/>
    <col min="2" max="2" width="2.5" style="24" customWidth="1"/>
    <col min="3" max="3" width="58.33203125" style="10" customWidth="1"/>
    <col min="4" max="7" width="17.5" style="10" customWidth="1"/>
  </cols>
  <sheetData>
    <row r="1" spans="1:7" s="24" customFormat="1" ht="15" customHeight="1" x14ac:dyDescent="0.25">
      <c r="G1" s="71" t="s">
        <v>185</v>
      </c>
    </row>
    <row r="2" spans="1:7" s="24" customFormat="1" ht="15" customHeight="1" x14ac:dyDescent="0.25">
      <c r="C2" s="124" t="s">
        <v>44</v>
      </c>
      <c r="D2" s="124"/>
      <c r="E2" s="124"/>
      <c r="F2" s="124"/>
    </row>
    <row r="3" spans="1:7" s="24" customFormat="1" ht="15" customHeight="1" x14ac:dyDescent="0.25">
      <c r="G3" s="60" t="s">
        <v>176</v>
      </c>
    </row>
    <row r="4" spans="1:7" s="10" customFormat="1" ht="60" customHeight="1" x14ac:dyDescent="0.2">
      <c r="A4" s="105" t="s">
        <v>19</v>
      </c>
      <c r="B4" s="105"/>
      <c r="C4" s="11" t="s">
        <v>20</v>
      </c>
      <c r="D4" s="11" t="s">
        <v>11</v>
      </c>
      <c r="E4" s="11" t="s">
        <v>22</v>
      </c>
      <c r="F4" s="11" t="s">
        <v>23</v>
      </c>
      <c r="G4" s="11" t="s">
        <v>24</v>
      </c>
    </row>
    <row r="5" spans="1:7" s="10" customFormat="1" ht="15" customHeight="1" x14ac:dyDescent="0.2">
      <c r="A5" s="106" t="s">
        <v>25</v>
      </c>
      <c r="B5" s="106"/>
      <c r="C5" s="11" t="s">
        <v>26</v>
      </c>
      <c r="D5" s="12" t="s">
        <v>27</v>
      </c>
      <c r="E5" s="12" t="s">
        <v>28</v>
      </c>
      <c r="F5" s="12" t="s">
        <v>29</v>
      </c>
      <c r="G5" s="12" t="s">
        <v>30</v>
      </c>
    </row>
    <row r="6" spans="1:7" s="10" customFormat="1" ht="60" customHeight="1" x14ac:dyDescent="0.2">
      <c r="A6" s="107">
        <v>1</v>
      </c>
      <c r="B6" s="107"/>
      <c r="C6" s="14" t="s">
        <v>88</v>
      </c>
      <c r="D6" s="52">
        <v>439801.35</v>
      </c>
      <c r="E6" s="52">
        <v>89875.26</v>
      </c>
      <c r="F6" s="52">
        <v>75912.740000000005</v>
      </c>
      <c r="G6" s="52">
        <v>53714.1</v>
      </c>
    </row>
    <row r="7" spans="1:7" s="10" customFormat="1" ht="15" customHeight="1" x14ac:dyDescent="0.2">
      <c r="A7" s="129">
        <v>2</v>
      </c>
      <c r="B7" s="129"/>
      <c r="C7" s="28" t="s">
        <v>89</v>
      </c>
      <c r="D7" s="63">
        <v>55040.92</v>
      </c>
      <c r="E7" s="63">
        <v>144704.54</v>
      </c>
      <c r="F7" s="63">
        <v>20439.79</v>
      </c>
      <c r="G7" s="63">
        <v>55127.25</v>
      </c>
    </row>
    <row r="8" spans="1:7" s="10" customFormat="1" ht="15" customHeight="1" x14ac:dyDescent="0.2">
      <c r="A8" s="107">
        <v>3</v>
      </c>
      <c r="B8" s="107"/>
      <c r="C8" s="14" t="s">
        <v>66</v>
      </c>
      <c r="D8" s="50">
        <v>494842.27</v>
      </c>
      <c r="E8" s="50">
        <v>234579.8</v>
      </c>
      <c r="F8" s="50">
        <v>96352.53</v>
      </c>
      <c r="G8" s="50">
        <v>108841.35</v>
      </c>
    </row>
  </sheetData>
  <mergeCells count="6">
    <mergeCell ref="A8:B8"/>
    <mergeCell ref="A6:B6"/>
    <mergeCell ref="A7:B7"/>
    <mergeCell ref="C2:F2"/>
    <mergeCell ref="A4:B4"/>
    <mergeCell ref="A5:B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29"/>
  <sheetViews>
    <sheetView workbookViewId="0">
      <selection activeCell="A3" sqref="A3"/>
    </sheetView>
  </sheetViews>
  <sheetFormatPr defaultColWidth="10.5" defaultRowHeight="11.45" customHeight="1" x14ac:dyDescent="0.25"/>
  <cols>
    <col min="1" max="1" width="11.6640625" style="10" customWidth="1"/>
    <col min="2" max="2" width="2.33203125" style="24" customWidth="1"/>
    <col min="3" max="3" width="58.33203125" style="10" customWidth="1"/>
    <col min="4" max="5" width="23.33203125" style="10" customWidth="1"/>
  </cols>
  <sheetData>
    <row r="1" spans="1:5" s="25" customFormat="1" ht="15" customHeight="1" x14ac:dyDescent="0.25">
      <c r="E1" s="71" t="s">
        <v>185</v>
      </c>
    </row>
    <row r="2" spans="1:5" s="25" customFormat="1" ht="45" customHeight="1" x14ac:dyDescent="0.25">
      <c r="A2" s="122" t="s">
        <v>204</v>
      </c>
      <c r="B2" s="122"/>
      <c r="C2" s="122"/>
      <c r="D2" s="122"/>
      <c r="E2" s="122"/>
    </row>
    <row r="3" spans="1:5" ht="15" customHeight="1" x14ac:dyDescent="0.2">
      <c r="B3" s="105" t="s">
        <v>11</v>
      </c>
      <c r="C3" s="105"/>
    </row>
    <row r="4" spans="1:5" s="25" customFormat="1" ht="15" customHeight="1" x14ac:dyDescent="0.25">
      <c r="E4" s="60" t="s">
        <v>177</v>
      </c>
    </row>
    <row r="5" spans="1:5" s="26" customFormat="1" ht="30" customHeight="1" x14ac:dyDescent="0.2">
      <c r="A5" s="105" t="s">
        <v>19</v>
      </c>
      <c r="B5" s="105"/>
      <c r="C5" s="11" t="s">
        <v>20</v>
      </c>
      <c r="D5" s="11" t="s">
        <v>90</v>
      </c>
      <c r="E5" s="11" t="s">
        <v>66</v>
      </c>
    </row>
    <row r="6" spans="1:5" s="10" customFormat="1" ht="15" customHeight="1" x14ac:dyDescent="0.2">
      <c r="A6" s="105" t="s">
        <v>25</v>
      </c>
      <c r="B6" s="105"/>
      <c r="C6" s="11" t="s">
        <v>26</v>
      </c>
      <c r="D6" s="11" t="s">
        <v>28</v>
      </c>
      <c r="E6" s="11" t="s">
        <v>29</v>
      </c>
    </row>
    <row r="7" spans="1:5" s="10" customFormat="1" ht="45" customHeight="1" x14ac:dyDescent="0.2">
      <c r="A7" s="121">
        <v>1</v>
      </c>
      <c r="B7" s="121"/>
      <c r="C7" s="14" t="s">
        <v>91</v>
      </c>
      <c r="D7" s="57">
        <v>-2692749.88</v>
      </c>
      <c r="E7" s="56">
        <v>-2692749.88</v>
      </c>
    </row>
    <row r="8" spans="1:5" s="10" customFormat="1" ht="15" customHeight="1" x14ac:dyDescent="0.2">
      <c r="A8" s="121">
        <v>2</v>
      </c>
      <c r="B8" s="121"/>
      <c r="C8" s="14" t="s">
        <v>66</v>
      </c>
      <c r="D8" s="56">
        <v>-2692749.88</v>
      </c>
      <c r="E8" s="56">
        <v>-2692749.88</v>
      </c>
    </row>
    <row r="9" spans="1:5" ht="15" customHeight="1" x14ac:dyDescent="0.25"/>
    <row r="10" spans="1:5" ht="15" customHeight="1" x14ac:dyDescent="0.2">
      <c r="B10" s="105" t="s">
        <v>22</v>
      </c>
      <c r="C10" s="105"/>
    </row>
    <row r="11" spans="1:5" ht="15" customHeight="1" x14ac:dyDescent="0.25"/>
    <row r="12" spans="1:5" ht="30" customHeight="1" x14ac:dyDescent="0.2">
      <c r="A12" s="105" t="s">
        <v>19</v>
      </c>
      <c r="B12" s="105"/>
      <c r="C12" s="11" t="s">
        <v>20</v>
      </c>
      <c r="D12" s="11" t="s">
        <v>90</v>
      </c>
      <c r="E12" s="11" t="s">
        <v>66</v>
      </c>
    </row>
    <row r="13" spans="1:5" ht="15" customHeight="1" x14ac:dyDescent="0.2">
      <c r="A13" s="105" t="s">
        <v>25</v>
      </c>
      <c r="B13" s="105"/>
      <c r="C13" s="11" t="s">
        <v>26</v>
      </c>
      <c r="D13" s="11" t="s">
        <v>28</v>
      </c>
      <c r="E13" s="11" t="s">
        <v>29</v>
      </c>
    </row>
    <row r="14" spans="1:5" ht="45" customHeight="1" x14ac:dyDescent="0.2">
      <c r="A14" s="121">
        <v>1</v>
      </c>
      <c r="B14" s="121"/>
      <c r="C14" s="14" t="s">
        <v>91</v>
      </c>
      <c r="D14" s="57">
        <v>-8860675.3699999992</v>
      </c>
      <c r="E14" s="56">
        <v>-8860675.3699999992</v>
      </c>
    </row>
    <row r="15" spans="1:5" ht="15" customHeight="1" x14ac:dyDescent="0.2">
      <c r="A15" s="121">
        <v>2</v>
      </c>
      <c r="B15" s="121"/>
      <c r="C15" s="14" t="s">
        <v>66</v>
      </c>
      <c r="D15" s="56">
        <v>-8860675.3699999992</v>
      </c>
      <c r="E15" s="56">
        <v>-8860675.3699999992</v>
      </c>
    </row>
    <row r="16" spans="1:5" ht="15" customHeight="1" x14ac:dyDescent="0.25"/>
    <row r="17" spans="1:5" ht="15" customHeight="1" x14ac:dyDescent="0.2">
      <c r="B17" s="123" t="s">
        <v>163</v>
      </c>
      <c r="C17" s="105"/>
    </row>
    <row r="18" spans="1:5" ht="15" customHeight="1" x14ac:dyDescent="0.25"/>
    <row r="19" spans="1:5" ht="30" customHeight="1" x14ac:dyDescent="0.2">
      <c r="A19" s="105" t="s">
        <v>19</v>
      </c>
      <c r="B19" s="105"/>
      <c r="C19" s="11" t="s">
        <v>20</v>
      </c>
      <c r="D19" s="11" t="s">
        <v>90</v>
      </c>
      <c r="E19" s="11" t="s">
        <v>66</v>
      </c>
    </row>
    <row r="20" spans="1:5" ht="15" customHeight="1" x14ac:dyDescent="0.2">
      <c r="A20" s="105" t="s">
        <v>25</v>
      </c>
      <c r="B20" s="105"/>
      <c r="C20" s="11" t="s">
        <v>26</v>
      </c>
      <c r="D20" s="11" t="s">
        <v>28</v>
      </c>
      <c r="E20" s="11" t="s">
        <v>29</v>
      </c>
    </row>
    <row r="21" spans="1:5" ht="45" customHeight="1" x14ac:dyDescent="0.2">
      <c r="A21" s="121">
        <v>1</v>
      </c>
      <c r="B21" s="121"/>
      <c r="C21" s="14" t="s">
        <v>91</v>
      </c>
      <c r="D21" s="57">
        <v>-3227152.57</v>
      </c>
      <c r="E21" s="56">
        <v>-3227152.57</v>
      </c>
    </row>
    <row r="22" spans="1:5" ht="15" customHeight="1" x14ac:dyDescent="0.2">
      <c r="A22" s="121">
        <v>2</v>
      </c>
      <c r="B22" s="121"/>
      <c r="C22" s="14" t="s">
        <v>66</v>
      </c>
      <c r="D22" s="56">
        <v>-3227152.57</v>
      </c>
      <c r="E22" s="56">
        <v>-3227152.57</v>
      </c>
    </row>
    <row r="23" spans="1:5" ht="15" customHeight="1" x14ac:dyDescent="0.25"/>
    <row r="24" spans="1:5" ht="15" customHeight="1" x14ac:dyDescent="0.2">
      <c r="B24" s="123" t="s">
        <v>164</v>
      </c>
      <c r="C24" s="105"/>
    </row>
    <row r="25" spans="1:5" ht="15" customHeight="1" x14ac:dyDescent="0.25"/>
    <row r="26" spans="1:5" ht="30" customHeight="1" x14ac:dyDescent="0.2">
      <c r="A26" s="105" t="s">
        <v>19</v>
      </c>
      <c r="B26" s="105"/>
      <c r="C26" s="11" t="s">
        <v>20</v>
      </c>
      <c r="D26" s="11" t="s">
        <v>90</v>
      </c>
      <c r="E26" s="11" t="s">
        <v>66</v>
      </c>
    </row>
    <row r="27" spans="1:5" ht="15" customHeight="1" x14ac:dyDescent="0.2">
      <c r="A27" s="105" t="s">
        <v>25</v>
      </c>
      <c r="B27" s="105"/>
      <c r="C27" s="11" t="s">
        <v>26</v>
      </c>
      <c r="D27" s="11" t="s">
        <v>28</v>
      </c>
      <c r="E27" s="11" t="s">
        <v>29</v>
      </c>
    </row>
    <row r="28" spans="1:5" ht="45" customHeight="1" x14ac:dyDescent="0.2">
      <c r="A28" s="121">
        <v>1</v>
      </c>
      <c r="B28" s="121"/>
      <c r="C28" s="14" t="s">
        <v>91</v>
      </c>
      <c r="D28" s="57">
        <v>-8334391.4800000004</v>
      </c>
      <c r="E28" s="56">
        <v>-8334391.4800000004</v>
      </c>
    </row>
    <row r="29" spans="1:5" ht="15" customHeight="1" x14ac:dyDescent="0.2">
      <c r="A29" s="121">
        <v>2</v>
      </c>
      <c r="B29" s="121"/>
      <c r="C29" s="14" t="s">
        <v>66</v>
      </c>
      <c r="D29" s="56">
        <v>-8334391.4800000004</v>
      </c>
      <c r="E29" s="56">
        <v>-8334391.4800000004</v>
      </c>
    </row>
  </sheetData>
  <mergeCells count="21">
    <mergeCell ref="A29:B29"/>
    <mergeCell ref="A27:B27"/>
    <mergeCell ref="A28:B28"/>
    <mergeCell ref="A22:B22"/>
    <mergeCell ref="B24:C24"/>
    <mergeCell ref="A26:B26"/>
    <mergeCell ref="A19:B19"/>
    <mergeCell ref="A20:B20"/>
    <mergeCell ref="A21:B21"/>
    <mergeCell ref="A15:B15"/>
    <mergeCell ref="B17:C17"/>
    <mergeCell ref="B10:C10"/>
    <mergeCell ref="A12:B12"/>
    <mergeCell ref="A13:B13"/>
    <mergeCell ref="A14:B14"/>
    <mergeCell ref="A8:B8"/>
    <mergeCell ref="A7:B7"/>
    <mergeCell ref="A2:E2"/>
    <mergeCell ref="B3:C3"/>
    <mergeCell ref="A5:B5"/>
    <mergeCell ref="A6:B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18"/>
  <sheetViews>
    <sheetView workbookViewId="0">
      <selection activeCell="K1" sqref="K1"/>
    </sheetView>
  </sheetViews>
  <sheetFormatPr defaultColWidth="10.5" defaultRowHeight="11.45" customHeight="1" x14ac:dyDescent="0.25"/>
  <cols>
    <col min="1" max="1" width="11.6640625" style="10" customWidth="1"/>
    <col min="2" max="2" width="2.5" style="24" customWidth="1"/>
    <col min="3" max="3" width="29.1640625" style="10" customWidth="1"/>
    <col min="4" max="5" width="14.6640625" style="24" customWidth="1"/>
    <col min="6" max="6" width="8.1640625" style="10" customWidth="1"/>
    <col min="7" max="7" width="9.33203125" style="10" customWidth="1"/>
    <col min="8" max="8" width="17.5" style="10" customWidth="1"/>
    <col min="9" max="9" width="8.83203125" style="10" customWidth="1"/>
    <col min="10" max="10" width="8.83203125" style="24" customWidth="1"/>
    <col min="11" max="11" width="17.5" style="10" customWidth="1"/>
  </cols>
  <sheetData>
    <row r="1" spans="1:11" s="24" customFormat="1" ht="15" customHeight="1" x14ac:dyDescent="0.25">
      <c r="K1" s="71" t="s">
        <v>185</v>
      </c>
    </row>
    <row r="2" spans="1:11" s="24" customFormat="1" ht="15" customHeight="1" x14ac:dyDescent="0.25">
      <c r="C2" s="124" t="s">
        <v>47</v>
      </c>
      <c r="D2" s="124"/>
      <c r="E2" s="124"/>
      <c r="F2" s="124"/>
      <c r="G2" s="124"/>
      <c r="H2" s="124"/>
      <c r="I2" s="124"/>
      <c r="J2" s="124"/>
    </row>
    <row r="3" spans="1:11" s="24" customFormat="1" ht="15" customHeight="1" x14ac:dyDescent="0.25">
      <c r="K3" s="60" t="s">
        <v>178</v>
      </c>
    </row>
    <row r="4" spans="1:11" s="10" customFormat="1" ht="60" customHeight="1" x14ac:dyDescent="0.2">
      <c r="A4" s="105" t="s">
        <v>19</v>
      </c>
      <c r="B4" s="105"/>
      <c r="C4" s="105" t="s">
        <v>20</v>
      </c>
      <c r="D4" s="105"/>
      <c r="E4" s="105"/>
      <c r="F4" s="105" t="s">
        <v>11</v>
      </c>
      <c r="G4" s="105"/>
      <c r="H4" s="11" t="s">
        <v>22</v>
      </c>
      <c r="I4" s="105" t="s">
        <v>23</v>
      </c>
      <c r="J4" s="105"/>
      <c r="K4" s="11" t="s">
        <v>24</v>
      </c>
    </row>
    <row r="5" spans="1:11" s="10" customFormat="1" ht="15" customHeight="1" x14ac:dyDescent="0.2">
      <c r="A5" s="106" t="s">
        <v>25</v>
      </c>
      <c r="B5" s="106"/>
      <c r="C5" s="105" t="s">
        <v>26</v>
      </c>
      <c r="D5" s="105"/>
      <c r="E5" s="105"/>
      <c r="F5" s="106" t="s">
        <v>27</v>
      </c>
      <c r="G5" s="106"/>
      <c r="H5" s="12" t="s">
        <v>28</v>
      </c>
      <c r="I5" s="106" t="s">
        <v>29</v>
      </c>
      <c r="J5" s="106"/>
      <c r="K5" s="12" t="s">
        <v>30</v>
      </c>
    </row>
    <row r="6" spans="1:11" s="10" customFormat="1" ht="15" customHeight="1" x14ac:dyDescent="0.2">
      <c r="A6" s="107">
        <v>1</v>
      </c>
      <c r="B6" s="107"/>
      <c r="C6" s="108" t="s">
        <v>93</v>
      </c>
      <c r="D6" s="108"/>
      <c r="E6" s="108"/>
      <c r="F6" s="110">
        <v>1533805.14</v>
      </c>
      <c r="G6" s="110"/>
      <c r="H6" s="53">
        <v>1529772.24</v>
      </c>
      <c r="I6" s="111">
        <v>767013.02</v>
      </c>
      <c r="J6" s="111"/>
      <c r="K6" s="52">
        <v>773681.24</v>
      </c>
    </row>
    <row r="7" spans="1:11" s="10" customFormat="1" ht="15" customHeight="1" x14ac:dyDescent="0.2">
      <c r="A7" s="107">
        <v>2</v>
      </c>
      <c r="B7" s="107"/>
      <c r="C7" s="108" t="s">
        <v>94</v>
      </c>
      <c r="D7" s="108"/>
      <c r="E7" s="108"/>
      <c r="F7" s="111">
        <v>206307.16</v>
      </c>
      <c r="G7" s="111"/>
      <c r="H7" s="52">
        <v>182156.46</v>
      </c>
      <c r="I7" s="111">
        <v>117510.38</v>
      </c>
      <c r="J7" s="111"/>
      <c r="K7" s="52">
        <v>91078.17</v>
      </c>
    </row>
    <row r="8" spans="1:11" s="10" customFormat="1" ht="15" customHeight="1" x14ac:dyDescent="0.2">
      <c r="A8" s="107">
        <v>3</v>
      </c>
      <c r="B8" s="107"/>
      <c r="C8" s="108" t="s">
        <v>95</v>
      </c>
      <c r="D8" s="108"/>
      <c r="E8" s="108"/>
      <c r="F8" s="111">
        <v>26000</v>
      </c>
      <c r="G8" s="111"/>
      <c r="H8" s="62" t="s">
        <v>36</v>
      </c>
      <c r="I8" s="111">
        <v>26000</v>
      </c>
      <c r="J8" s="111"/>
      <c r="K8" s="62" t="s">
        <v>36</v>
      </c>
    </row>
    <row r="9" spans="1:11" s="10" customFormat="1" ht="60" customHeight="1" x14ac:dyDescent="0.2">
      <c r="A9" s="107">
        <v>4</v>
      </c>
      <c r="B9" s="107"/>
      <c r="C9" s="108" t="s">
        <v>96</v>
      </c>
      <c r="D9" s="108"/>
      <c r="E9" s="108"/>
      <c r="F9" s="111">
        <v>42017.82</v>
      </c>
      <c r="G9" s="111"/>
      <c r="H9" s="62" t="s">
        <v>36</v>
      </c>
      <c r="I9" s="111">
        <v>42017.82</v>
      </c>
      <c r="J9" s="111"/>
      <c r="K9" s="62" t="s">
        <v>36</v>
      </c>
    </row>
    <row r="10" spans="1:11" s="10" customFormat="1" ht="15" customHeight="1" x14ac:dyDescent="0.2">
      <c r="A10" s="107">
        <v>5</v>
      </c>
      <c r="B10" s="107"/>
      <c r="C10" s="108" t="s">
        <v>97</v>
      </c>
      <c r="D10" s="108"/>
      <c r="E10" s="108"/>
      <c r="F10" s="111">
        <v>37993.67</v>
      </c>
      <c r="G10" s="111"/>
      <c r="H10" s="52">
        <v>31404.63</v>
      </c>
      <c r="I10" s="111">
        <v>19571.09</v>
      </c>
      <c r="J10" s="111"/>
      <c r="K10" s="52">
        <v>16061.99</v>
      </c>
    </row>
    <row r="11" spans="1:11" s="10" customFormat="1" ht="30" customHeight="1" x14ac:dyDescent="0.2">
      <c r="A11" s="107">
        <v>6</v>
      </c>
      <c r="B11" s="107"/>
      <c r="C11" s="108" t="s">
        <v>98</v>
      </c>
      <c r="D11" s="108"/>
      <c r="E11" s="108"/>
      <c r="F11" s="110">
        <v>2706992.81</v>
      </c>
      <c r="G11" s="110"/>
      <c r="H11" s="53">
        <v>3074805</v>
      </c>
      <c r="I11" s="110">
        <v>1377765.57</v>
      </c>
      <c r="J11" s="110"/>
      <c r="K11" s="53">
        <v>1469843.7</v>
      </c>
    </row>
    <row r="12" spans="1:11" s="10" customFormat="1" ht="15" customHeight="1" x14ac:dyDescent="0.2">
      <c r="A12" s="107">
        <v>7</v>
      </c>
      <c r="B12" s="107"/>
      <c r="C12" s="108" t="s">
        <v>99</v>
      </c>
      <c r="D12" s="108"/>
      <c r="E12" s="108"/>
      <c r="F12" s="111">
        <v>787223.63</v>
      </c>
      <c r="G12" s="111"/>
      <c r="H12" s="52">
        <v>784361.69</v>
      </c>
      <c r="I12" s="111">
        <v>401515.43</v>
      </c>
      <c r="J12" s="111"/>
      <c r="K12" s="52">
        <v>405825.81</v>
      </c>
    </row>
    <row r="13" spans="1:11" s="10" customFormat="1" ht="15" customHeight="1" x14ac:dyDescent="0.2">
      <c r="A13" s="107">
        <v>8</v>
      </c>
      <c r="B13" s="107"/>
      <c r="C13" s="108" t="s">
        <v>100</v>
      </c>
      <c r="D13" s="108"/>
      <c r="E13" s="108"/>
      <c r="F13" s="111">
        <v>5554.9</v>
      </c>
      <c r="G13" s="111"/>
      <c r="H13" s="52">
        <v>6.83</v>
      </c>
      <c r="I13" s="112" t="s">
        <v>36</v>
      </c>
      <c r="J13" s="112"/>
      <c r="K13" s="52">
        <v>6.83</v>
      </c>
    </row>
    <row r="14" spans="1:11" s="10" customFormat="1" ht="30" customHeight="1" x14ac:dyDescent="0.2">
      <c r="A14" s="107">
        <v>9</v>
      </c>
      <c r="B14" s="107"/>
      <c r="C14" s="108" t="s">
        <v>101</v>
      </c>
      <c r="D14" s="108"/>
      <c r="E14" s="108"/>
      <c r="F14" s="111">
        <v>162335</v>
      </c>
      <c r="G14" s="111"/>
      <c r="H14" s="52">
        <v>191320</v>
      </c>
      <c r="I14" s="111">
        <v>91528</v>
      </c>
      <c r="J14" s="111"/>
      <c r="K14" s="52">
        <v>116098</v>
      </c>
    </row>
    <row r="15" spans="1:11" s="10" customFormat="1" ht="30" customHeight="1" x14ac:dyDescent="0.2">
      <c r="A15" s="129">
        <v>10</v>
      </c>
      <c r="B15" s="129"/>
      <c r="C15" s="130" t="s">
        <v>102</v>
      </c>
      <c r="D15" s="130"/>
      <c r="E15" s="130"/>
      <c r="F15" s="133" t="s">
        <v>36</v>
      </c>
      <c r="G15" s="133"/>
      <c r="H15" s="63">
        <v>15718</v>
      </c>
      <c r="I15" s="133" t="s">
        <v>36</v>
      </c>
      <c r="J15" s="133"/>
      <c r="K15" s="63">
        <v>7859</v>
      </c>
    </row>
    <row r="16" spans="1:11" s="10" customFormat="1" ht="15" customHeight="1" x14ac:dyDescent="0.2">
      <c r="A16" s="107">
        <v>11</v>
      </c>
      <c r="B16" s="107"/>
      <c r="C16" s="108" t="s">
        <v>75</v>
      </c>
      <c r="D16" s="108"/>
      <c r="E16" s="108"/>
      <c r="F16" s="110">
        <v>3116968.27</v>
      </c>
      <c r="G16" s="110"/>
      <c r="H16" s="53">
        <v>3912176.18</v>
      </c>
      <c r="I16" s="110">
        <v>1742860.97</v>
      </c>
      <c r="J16" s="110"/>
      <c r="K16" s="53">
        <v>2016110.44</v>
      </c>
    </row>
    <row r="17" spans="1:11" s="10" customFormat="1" ht="15" customHeight="1" x14ac:dyDescent="0.2">
      <c r="A17" s="107">
        <v>12</v>
      </c>
      <c r="B17" s="107"/>
      <c r="C17" s="108" t="s">
        <v>66</v>
      </c>
      <c r="D17" s="108"/>
      <c r="E17" s="108"/>
      <c r="F17" s="109">
        <v>8625198.4000000004</v>
      </c>
      <c r="G17" s="109"/>
      <c r="H17" s="51">
        <v>9721721.0299999993</v>
      </c>
      <c r="I17" s="109">
        <v>4585782.28</v>
      </c>
      <c r="J17" s="109"/>
      <c r="K17" s="51">
        <v>4896565.18</v>
      </c>
    </row>
    <row r="18" spans="1:11" ht="15" customHeight="1" x14ac:dyDescent="0.25"/>
  </sheetData>
  <mergeCells count="57">
    <mergeCell ref="A17:B17"/>
    <mergeCell ref="C17:E17"/>
    <mergeCell ref="F17:G17"/>
    <mergeCell ref="I17:J17"/>
    <mergeCell ref="A16:B16"/>
    <mergeCell ref="C16:E16"/>
    <mergeCell ref="F16:G16"/>
    <mergeCell ref="I16:J16"/>
    <mergeCell ref="A15:B15"/>
    <mergeCell ref="C15:E15"/>
    <mergeCell ref="F15:G15"/>
    <mergeCell ref="I15:J15"/>
    <mergeCell ref="A12:B12"/>
    <mergeCell ref="C12:E12"/>
    <mergeCell ref="F12:G12"/>
    <mergeCell ref="I12:J12"/>
    <mergeCell ref="A13:B13"/>
    <mergeCell ref="C13:E13"/>
    <mergeCell ref="F13:G13"/>
    <mergeCell ref="I13:J13"/>
    <mergeCell ref="A14:B14"/>
    <mergeCell ref="C14:E14"/>
    <mergeCell ref="F14:G14"/>
    <mergeCell ref="I14:J14"/>
    <mergeCell ref="A10:B10"/>
    <mergeCell ref="C10:E10"/>
    <mergeCell ref="F10:G10"/>
    <mergeCell ref="I10:J10"/>
    <mergeCell ref="A11:B11"/>
    <mergeCell ref="C11:E11"/>
    <mergeCell ref="F11:G11"/>
    <mergeCell ref="I11:J11"/>
    <mergeCell ref="A8:B8"/>
    <mergeCell ref="C8:E8"/>
    <mergeCell ref="F8:G8"/>
    <mergeCell ref="I8:J8"/>
    <mergeCell ref="A9:B9"/>
    <mergeCell ref="C9:E9"/>
    <mergeCell ref="F9:G9"/>
    <mergeCell ref="I9:J9"/>
    <mergeCell ref="A6:B6"/>
    <mergeCell ref="C6:E6"/>
    <mergeCell ref="F6:G6"/>
    <mergeCell ref="I6:J6"/>
    <mergeCell ref="A7:B7"/>
    <mergeCell ref="C7:E7"/>
    <mergeCell ref="F7:G7"/>
    <mergeCell ref="I7:J7"/>
    <mergeCell ref="A5:B5"/>
    <mergeCell ref="C5:E5"/>
    <mergeCell ref="F5:G5"/>
    <mergeCell ref="I5:J5"/>
    <mergeCell ref="C2:J2"/>
    <mergeCell ref="A4:B4"/>
    <mergeCell ref="C4:E4"/>
    <mergeCell ref="F4:G4"/>
    <mergeCell ref="I4:J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10"/>
  <sheetViews>
    <sheetView workbookViewId="0">
      <selection activeCell="G1" sqref="G1"/>
    </sheetView>
  </sheetViews>
  <sheetFormatPr defaultColWidth="10.5" defaultRowHeight="11.45" customHeight="1" x14ac:dyDescent="0.25"/>
  <cols>
    <col min="1" max="1" width="11.6640625" style="10" customWidth="1"/>
    <col min="2" max="2" width="2.33203125" style="24" customWidth="1"/>
    <col min="3" max="3" width="58.33203125" style="10" customWidth="1"/>
    <col min="4" max="7" width="17.5" style="10" customWidth="1"/>
  </cols>
  <sheetData>
    <row r="1" spans="1:7" s="24" customFormat="1" ht="15" customHeight="1" x14ac:dyDescent="0.25">
      <c r="G1" s="71" t="s">
        <v>185</v>
      </c>
    </row>
    <row r="2" spans="1:7" s="24" customFormat="1" ht="15" customHeight="1" x14ac:dyDescent="0.25">
      <c r="C2" s="124" t="s">
        <v>103</v>
      </c>
      <c r="D2" s="124"/>
      <c r="E2" s="124"/>
      <c r="F2" s="124"/>
    </row>
    <row r="3" spans="1:7" s="24" customFormat="1" ht="15" customHeight="1" x14ac:dyDescent="0.25">
      <c r="G3" s="60" t="s">
        <v>179</v>
      </c>
    </row>
    <row r="4" spans="1:7" s="10" customFormat="1" ht="60" customHeight="1" x14ac:dyDescent="0.2">
      <c r="A4" s="105" t="s">
        <v>19</v>
      </c>
      <c r="B4" s="105"/>
      <c r="C4" s="11" t="s">
        <v>20</v>
      </c>
      <c r="D4" s="11" t="s">
        <v>11</v>
      </c>
      <c r="E4" s="11" t="s">
        <v>22</v>
      </c>
      <c r="F4" s="11" t="s">
        <v>23</v>
      </c>
      <c r="G4" s="11" t="s">
        <v>24</v>
      </c>
    </row>
    <row r="5" spans="1:7" s="10" customFormat="1" ht="15" customHeight="1" x14ac:dyDescent="0.2">
      <c r="A5" s="106" t="s">
        <v>25</v>
      </c>
      <c r="B5" s="106"/>
      <c r="C5" s="11" t="s">
        <v>26</v>
      </c>
      <c r="D5" s="12" t="s">
        <v>27</v>
      </c>
      <c r="E5" s="12" t="s">
        <v>28</v>
      </c>
      <c r="F5" s="12" t="s">
        <v>29</v>
      </c>
      <c r="G5" s="12" t="s">
        <v>30</v>
      </c>
    </row>
    <row r="6" spans="1:7" s="10" customFormat="1" ht="30" customHeight="1" x14ac:dyDescent="0.2">
      <c r="A6" s="107">
        <v>1</v>
      </c>
      <c r="B6" s="107"/>
      <c r="C6" s="14" t="s">
        <v>104</v>
      </c>
      <c r="D6" s="52">
        <v>60499.98</v>
      </c>
      <c r="E6" s="52">
        <v>60499.98</v>
      </c>
      <c r="F6" s="52">
        <v>30249.99</v>
      </c>
      <c r="G6" s="52">
        <v>30249.99</v>
      </c>
    </row>
    <row r="7" spans="1:7" s="10" customFormat="1" ht="30" customHeight="1" x14ac:dyDescent="0.2">
      <c r="A7" s="107">
        <v>2</v>
      </c>
      <c r="B7" s="107"/>
      <c r="C7" s="14" t="s">
        <v>105</v>
      </c>
      <c r="D7" s="52">
        <v>17574.29</v>
      </c>
      <c r="E7" s="62" t="s">
        <v>36</v>
      </c>
      <c r="F7" s="52">
        <v>13566.12</v>
      </c>
      <c r="G7" s="62" t="s">
        <v>36</v>
      </c>
    </row>
    <row r="8" spans="1:7" s="10" customFormat="1" ht="15" customHeight="1" x14ac:dyDescent="0.2">
      <c r="A8" s="107">
        <v>3</v>
      </c>
      <c r="B8" s="107"/>
      <c r="C8" s="14" t="s">
        <v>75</v>
      </c>
      <c r="D8" s="52">
        <v>250750</v>
      </c>
      <c r="E8" s="52">
        <v>125000</v>
      </c>
      <c r="F8" s="52">
        <v>250000</v>
      </c>
      <c r="G8" s="52">
        <v>125000</v>
      </c>
    </row>
    <row r="9" spans="1:7" s="10" customFormat="1" ht="15" customHeight="1" x14ac:dyDescent="0.2">
      <c r="A9" s="107">
        <v>4</v>
      </c>
      <c r="B9" s="107"/>
      <c r="C9" s="14" t="s">
        <v>66</v>
      </c>
      <c r="D9" s="50">
        <v>328824.27</v>
      </c>
      <c r="E9" s="50">
        <v>185499.98</v>
      </c>
      <c r="F9" s="50">
        <v>293816.11</v>
      </c>
      <c r="G9" s="50">
        <v>155249.99</v>
      </c>
    </row>
    <row r="10" spans="1:7" ht="15" customHeight="1" x14ac:dyDescent="0.25"/>
  </sheetData>
  <mergeCells count="7">
    <mergeCell ref="A8:B8"/>
    <mergeCell ref="A9:B9"/>
    <mergeCell ref="A7:B7"/>
    <mergeCell ref="C2:F2"/>
    <mergeCell ref="A4:B4"/>
    <mergeCell ref="A5:B5"/>
    <mergeCell ref="A6:B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7"/>
  <sheetViews>
    <sheetView workbookViewId="0">
      <selection activeCell="G1" sqref="G1"/>
    </sheetView>
  </sheetViews>
  <sheetFormatPr defaultColWidth="10.5" defaultRowHeight="11.45" customHeight="1" x14ac:dyDescent="0.25"/>
  <cols>
    <col min="1" max="1" width="11.6640625" style="10" customWidth="1"/>
    <col min="2" max="2" width="2.6640625" style="24" customWidth="1"/>
    <col min="3" max="3" width="58.33203125" style="10" customWidth="1"/>
    <col min="4" max="7" width="17.5" style="10" customWidth="1"/>
  </cols>
  <sheetData>
    <row r="1" spans="1:7" s="24" customFormat="1" ht="15" customHeight="1" x14ac:dyDescent="0.25">
      <c r="G1" s="71" t="s">
        <v>185</v>
      </c>
    </row>
    <row r="2" spans="1:7" s="24" customFormat="1" ht="15" customHeight="1" x14ac:dyDescent="0.25">
      <c r="C2" s="124" t="s">
        <v>50</v>
      </c>
      <c r="D2" s="124"/>
      <c r="E2" s="124"/>
      <c r="F2" s="124"/>
    </row>
    <row r="3" spans="1:7" s="24" customFormat="1" ht="15" customHeight="1" x14ac:dyDescent="0.25">
      <c r="G3" s="60" t="s">
        <v>180</v>
      </c>
    </row>
    <row r="4" spans="1:7" s="10" customFormat="1" ht="60" customHeight="1" x14ac:dyDescent="0.2">
      <c r="A4" s="105" t="s">
        <v>19</v>
      </c>
      <c r="B4" s="105"/>
      <c r="C4" s="11" t="s">
        <v>20</v>
      </c>
      <c r="D4" s="11" t="s">
        <v>11</v>
      </c>
      <c r="E4" s="11" t="s">
        <v>22</v>
      </c>
      <c r="F4" s="11" t="s">
        <v>23</v>
      </c>
      <c r="G4" s="11" t="s">
        <v>24</v>
      </c>
    </row>
    <row r="5" spans="1:7" s="10" customFormat="1" ht="15" customHeight="1" x14ac:dyDescent="0.2">
      <c r="A5" s="106" t="s">
        <v>25</v>
      </c>
      <c r="B5" s="106"/>
      <c r="C5" s="11" t="s">
        <v>26</v>
      </c>
      <c r="D5" s="12" t="s">
        <v>27</v>
      </c>
      <c r="E5" s="12" t="s">
        <v>28</v>
      </c>
      <c r="F5" s="12" t="s">
        <v>29</v>
      </c>
      <c r="G5" s="12" t="s">
        <v>30</v>
      </c>
    </row>
    <row r="6" spans="1:7" s="10" customFormat="1" ht="15" customHeight="1" x14ac:dyDescent="0.2">
      <c r="A6" s="107">
        <v>1</v>
      </c>
      <c r="B6" s="107"/>
      <c r="C6" s="14" t="s">
        <v>75</v>
      </c>
      <c r="D6" s="52">
        <v>171427.88</v>
      </c>
      <c r="E6" s="52">
        <v>195250</v>
      </c>
      <c r="F6" s="52">
        <v>95256.31</v>
      </c>
      <c r="G6" s="52">
        <v>82520</v>
      </c>
    </row>
    <row r="7" spans="1:7" s="10" customFormat="1" ht="15" customHeight="1" x14ac:dyDescent="0.2">
      <c r="A7" s="107">
        <v>2</v>
      </c>
      <c r="B7" s="107"/>
      <c r="C7" s="14" t="s">
        <v>66</v>
      </c>
      <c r="D7" s="50">
        <v>171427.88</v>
      </c>
      <c r="E7" s="50">
        <v>195250</v>
      </c>
      <c r="F7" s="50">
        <v>95256.31</v>
      </c>
      <c r="G7" s="50">
        <v>82520</v>
      </c>
    </row>
  </sheetData>
  <mergeCells count="5">
    <mergeCell ref="A6:B6"/>
    <mergeCell ref="A7:B7"/>
    <mergeCell ref="C2:F2"/>
    <mergeCell ref="A4:B4"/>
    <mergeCell ref="A5:B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13"/>
  <sheetViews>
    <sheetView workbookViewId="0">
      <selection activeCell="C4" sqref="C4"/>
    </sheetView>
  </sheetViews>
  <sheetFormatPr defaultColWidth="10.5" defaultRowHeight="11.45" customHeight="1" x14ac:dyDescent="0.2"/>
  <cols>
    <col min="1" max="1" width="13.83203125" style="29" customWidth="1"/>
    <col min="2" max="2" width="53.1640625" style="29" customWidth="1"/>
    <col min="3" max="3" width="63.83203125" style="29" customWidth="1"/>
  </cols>
  <sheetData>
    <row r="1" spans="1:3" ht="11.1" customHeight="1" x14ac:dyDescent="0.2"/>
    <row r="2" spans="1:3" ht="30" customHeight="1" x14ac:dyDescent="0.25">
      <c r="A2" s="134" t="s">
        <v>106</v>
      </c>
      <c r="B2" s="134"/>
      <c r="C2" s="134"/>
    </row>
    <row r="3" spans="1:3" ht="15" customHeight="1" x14ac:dyDescent="0.2">
      <c r="C3" s="68" t="s">
        <v>62</v>
      </c>
    </row>
    <row r="4" spans="1:3" ht="30" customHeight="1" x14ac:dyDescent="0.2">
      <c r="A4" s="32" t="s">
        <v>19</v>
      </c>
      <c r="B4" s="33" t="s">
        <v>107</v>
      </c>
      <c r="C4" s="33" t="s">
        <v>108</v>
      </c>
    </row>
    <row r="5" spans="1:3" ht="15" customHeight="1" x14ac:dyDescent="0.2">
      <c r="A5" s="34" t="s">
        <v>25</v>
      </c>
      <c r="B5" s="35" t="s">
        <v>26</v>
      </c>
      <c r="C5" s="35" t="s">
        <v>27</v>
      </c>
    </row>
    <row r="6" spans="1:3" s="29" customFormat="1" ht="45" customHeight="1" x14ac:dyDescent="0.2">
      <c r="A6" s="36">
        <v>1</v>
      </c>
      <c r="B6" s="37" t="s">
        <v>109</v>
      </c>
      <c r="C6" s="38" t="s">
        <v>110</v>
      </c>
    </row>
    <row r="7" spans="1:3" s="29" customFormat="1" ht="60" customHeight="1" x14ac:dyDescent="0.2">
      <c r="A7" s="36">
        <v>2</v>
      </c>
      <c r="B7" s="37" t="s">
        <v>111</v>
      </c>
      <c r="C7" s="38" t="s">
        <v>112</v>
      </c>
    </row>
    <row r="8" spans="1:3" s="29" customFormat="1" ht="30" customHeight="1" x14ac:dyDescent="0.2">
      <c r="A8" s="36">
        <v>3</v>
      </c>
      <c r="B8" s="37" t="s">
        <v>113</v>
      </c>
      <c r="C8" s="38" t="s">
        <v>114</v>
      </c>
    </row>
    <row r="9" spans="1:3" s="29" customFormat="1" ht="15" customHeight="1" x14ac:dyDescent="0.2">
      <c r="A9" s="36">
        <v>4</v>
      </c>
      <c r="B9" s="37" t="s">
        <v>115</v>
      </c>
      <c r="C9" s="38" t="s">
        <v>114</v>
      </c>
    </row>
    <row r="10" spans="1:3" s="29" customFormat="1" ht="120" customHeight="1" x14ac:dyDescent="0.2">
      <c r="A10" s="36">
        <v>5</v>
      </c>
      <c r="B10" s="37" t="s">
        <v>116</v>
      </c>
      <c r="C10" s="38" t="s">
        <v>114</v>
      </c>
    </row>
    <row r="11" spans="1:3" ht="45" customHeight="1" x14ac:dyDescent="0.2">
      <c r="A11" s="36">
        <v>6</v>
      </c>
      <c r="B11" s="37" t="s">
        <v>117</v>
      </c>
      <c r="C11" s="38" t="s">
        <v>114</v>
      </c>
    </row>
    <row r="12" spans="1:3" ht="60" customHeight="1" x14ac:dyDescent="0.2">
      <c r="A12" s="36">
        <v>7</v>
      </c>
      <c r="B12" s="37" t="s">
        <v>118</v>
      </c>
      <c r="C12" s="38" t="s">
        <v>114</v>
      </c>
    </row>
    <row r="13" spans="1:3" ht="45" customHeight="1" x14ac:dyDescent="0.2">
      <c r="A13" s="36">
        <v>8</v>
      </c>
      <c r="B13" s="37" t="s">
        <v>119</v>
      </c>
      <c r="C13" s="38" t="s">
        <v>114</v>
      </c>
    </row>
  </sheetData>
  <mergeCells count="1">
    <mergeCell ref="A2:C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8"/>
  <sheetViews>
    <sheetView workbookViewId="0">
      <selection activeCell="D1" sqref="D1"/>
    </sheetView>
  </sheetViews>
  <sheetFormatPr defaultColWidth="10.5" defaultRowHeight="11.45" customHeight="1" x14ac:dyDescent="0.2"/>
  <cols>
    <col min="1" max="1" width="30.33203125" style="29" customWidth="1"/>
    <col min="2" max="2" width="17.5" style="29" customWidth="1"/>
    <col min="3" max="3" width="26.1640625" style="29" customWidth="1"/>
    <col min="4" max="4" width="30.33203125" style="29" customWidth="1"/>
  </cols>
  <sheetData>
    <row r="1" spans="1:4" ht="11.45" customHeight="1" x14ac:dyDescent="0.2">
      <c r="D1" s="71" t="s">
        <v>185</v>
      </c>
    </row>
    <row r="2" spans="1:4" ht="45" customHeight="1" x14ac:dyDescent="0.25">
      <c r="A2" s="135" t="s">
        <v>120</v>
      </c>
      <c r="B2" s="135"/>
      <c r="C2" s="135"/>
      <c r="D2" s="135"/>
    </row>
    <row r="3" spans="1:4" ht="15" customHeight="1" x14ac:dyDescent="0.2">
      <c r="D3" s="68" t="s">
        <v>181</v>
      </c>
    </row>
    <row r="4" spans="1:4" ht="15" customHeight="1" x14ac:dyDescent="0.2">
      <c r="A4" s="136" t="s">
        <v>121</v>
      </c>
      <c r="B4" s="136" t="s">
        <v>122</v>
      </c>
      <c r="C4" s="138" t="s">
        <v>123</v>
      </c>
      <c r="D4" s="138"/>
    </row>
    <row r="5" spans="1:4" ht="15" customHeight="1" x14ac:dyDescent="0.2">
      <c r="A5" s="137"/>
      <c r="B5" s="137"/>
      <c r="C5" s="11" t="s">
        <v>124</v>
      </c>
      <c r="D5" s="11" t="s">
        <v>125</v>
      </c>
    </row>
    <row r="6" spans="1:4" ht="15" customHeight="1" thickBot="1" x14ac:dyDescent="0.25">
      <c r="A6" s="34" t="s">
        <v>26</v>
      </c>
      <c r="B6" s="35" t="s">
        <v>27</v>
      </c>
      <c r="C6" s="35" t="s">
        <v>28</v>
      </c>
      <c r="D6" s="35" t="s">
        <v>29</v>
      </c>
    </row>
    <row r="7" spans="1:4" s="29" customFormat="1" ht="45" customHeight="1" thickBot="1" x14ac:dyDescent="0.25">
      <c r="A7" s="39" t="s">
        <v>126</v>
      </c>
      <c r="B7" s="40" t="s">
        <v>45</v>
      </c>
      <c r="C7" s="52">
        <v>757987.32</v>
      </c>
      <c r="D7" s="53">
        <v>2196521.67</v>
      </c>
    </row>
    <row r="8" spans="1:4" s="29" customFormat="1" ht="105" customHeight="1" thickBot="1" x14ac:dyDescent="0.25">
      <c r="A8" s="39" t="s">
        <v>127</v>
      </c>
      <c r="B8" s="40" t="s">
        <v>49</v>
      </c>
      <c r="C8" s="57">
        <v>-906017.66</v>
      </c>
      <c r="D8" s="57">
        <v>-2595776.7200000002</v>
      </c>
    </row>
  </sheetData>
  <mergeCells count="4">
    <mergeCell ref="A2:D2"/>
    <mergeCell ref="A4:A5"/>
    <mergeCell ref="B4:B5"/>
    <mergeCell ref="C4:D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65530"/>
  <sheetViews>
    <sheetView workbookViewId="0">
      <selection activeCell="A3" sqref="A3"/>
    </sheetView>
  </sheetViews>
  <sheetFormatPr defaultColWidth="10.5" defaultRowHeight="11.45" customHeight="1" x14ac:dyDescent="0.2"/>
  <cols>
    <col min="1" max="1" width="14.5" style="29" customWidth="1"/>
    <col min="2" max="2" width="35.5" style="29" customWidth="1"/>
    <col min="3" max="3" width="27.5" style="29" customWidth="1"/>
    <col min="4" max="4" width="26.83203125" style="29" customWidth="1"/>
  </cols>
  <sheetData>
    <row r="1" spans="1:4" ht="11.45" customHeight="1" x14ac:dyDescent="0.2">
      <c r="D1" s="71" t="s">
        <v>185</v>
      </c>
    </row>
    <row r="2" spans="1:4" ht="45" customHeight="1" x14ac:dyDescent="0.25">
      <c r="A2" s="139" t="s">
        <v>205</v>
      </c>
      <c r="B2" s="139"/>
      <c r="C2" s="139"/>
      <c r="D2" s="139"/>
    </row>
    <row r="3" spans="1:4" ht="15" customHeight="1" x14ac:dyDescent="0.2">
      <c r="D3" s="68" t="s">
        <v>182</v>
      </c>
    </row>
    <row r="4" spans="1:4" ht="30" customHeight="1" x14ac:dyDescent="0.2">
      <c r="A4" s="32" t="s">
        <v>19</v>
      </c>
      <c r="B4" s="33" t="s">
        <v>20</v>
      </c>
      <c r="C4" s="11" t="s">
        <v>11</v>
      </c>
      <c r="D4" s="11" t="s">
        <v>22</v>
      </c>
    </row>
    <row r="5" spans="1:4" ht="15" customHeight="1" x14ac:dyDescent="0.2">
      <c r="A5" s="34" t="s">
        <v>25</v>
      </c>
      <c r="B5" s="35" t="s">
        <v>26</v>
      </c>
      <c r="C5" s="35" t="s">
        <v>27</v>
      </c>
      <c r="D5" s="35" t="s">
        <v>28</v>
      </c>
    </row>
    <row r="6" spans="1:4" s="29" customFormat="1" ht="45" customHeight="1" x14ac:dyDescent="0.2">
      <c r="A6" s="36">
        <v>1</v>
      </c>
      <c r="B6" s="37" t="s">
        <v>128</v>
      </c>
      <c r="C6" s="69">
        <v>-1074950.33</v>
      </c>
      <c r="D6" s="69">
        <v>-949898.07</v>
      </c>
    </row>
    <row r="7" spans="1:4" s="29" customFormat="1" ht="15" customHeight="1" x14ac:dyDescent="0.2">
      <c r="A7" s="36">
        <v>2</v>
      </c>
      <c r="B7" s="37" t="s">
        <v>129</v>
      </c>
      <c r="C7" s="57">
        <v>-55040.92</v>
      </c>
      <c r="D7" s="57">
        <v>-144704.54</v>
      </c>
    </row>
    <row r="8" spans="1:4" s="29" customFormat="1" ht="45" customHeight="1" x14ac:dyDescent="0.2">
      <c r="A8" s="36">
        <v>4</v>
      </c>
      <c r="B8" s="37" t="s">
        <v>130</v>
      </c>
      <c r="C8" s="57">
        <v>-1019909.41</v>
      </c>
      <c r="D8" s="57">
        <v>-805193.53</v>
      </c>
    </row>
    <row r="9" spans="1:4" s="29" customFormat="1" ht="45" customHeight="1" x14ac:dyDescent="0.2">
      <c r="A9" s="36">
        <v>5</v>
      </c>
      <c r="B9" s="37" t="s">
        <v>131</v>
      </c>
      <c r="C9" s="57">
        <v>-1689759.06</v>
      </c>
      <c r="D9" s="57">
        <v>-1626095.46</v>
      </c>
    </row>
    <row r="10" spans="1:4" s="29" customFormat="1" ht="45" customHeight="1" x14ac:dyDescent="0.2">
      <c r="A10" s="36">
        <v>6</v>
      </c>
      <c r="B10" s="37" t="s">
        <v>132</v>
      </c>
      <c r="C10" s="57">
        <v>-1689759.06</v>
      </c>
      <c r="D10" s="57">
        <v>-1626095.46</v>
      </c>
    </row>
    <row r="11" spans="1:4" s="29" customFormat="1" ht="15" customHeight="1" x14ac:dyDescent="0.2">
      <c r="A11" s="36">
        <v>7</v>
      </c>
      <c r="B11" s="37" t="s">
        <v>66</v>
      </c>
      <c r="C11" s="69">
        <v>-2764709.39</v>
      </c>
      <c r="D11" s="69">
        <v>-2575993.5299999998</v>
      </c>
    </row>
    <row r="12" spans="1:4" ht="11.1" customHeight="1" x14ac:dyDescent="0.2"/>
    <row r="13" spans="1:4" ht="11.1" customHeight="1" x14ac:dyDescent="0.2"/>
    <row r="14" spans="1:4" ht="11.1" customHeight="1" x14ac:dyDescent="0.2"/>
    <row r="15" spans="1:4" ht="11.1" customHeight="1" x14ac:dyDescent="0.2"/>
    <row r="16" spans="1:4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  <row r="65489" ht="11.1" customHeight="1" x14ac:dyDescent="0.2"/>
    <row r="65490" ht="11.1" customHeight="1" x14ac:dyDescent="0.2"/>
    <row r="65491" ht="11.1" customHeight="1" x14ac:dyDescent="0.2"/>
    <row r="65492" ht="11.1" customHeight="1" x14ac:dyDescent="0.2"/>
    <row r="65493" ht="11.1" customHeight="1" x14ac:dyDescent="0.2"/>
    <row r="65494" ht="11.1" customHeight="1" x14ac:dyDescent="0.2"/>
    <row r="65495" ht="11.1" customHeight="1" x14ac:dyDescent="0.2"/>
    <row r="65496" ht="11.1" customHeight="1" x14ac:dyDescent="0.2"/>
    <row r="65497" ht="11.1" customHeight="1" x14ac:dyDescent="0.2"/>
    <row r="65498" ht="11.1" customHeight="1" x14ac:dyDescent="0.2"/>
    <row r="65499" ht="11.1" customHeight="1" x14ac:dyDescent="0.2"/>
    <row r="65500" ht="11.1" customHeight="1" x14ac:dyDescent="0.2"/>
    <row r="65501" ht="11.1" customHeight="1" x14ac:dyDescent="0.2"/>
    <row r="65502" ht="11.1" customHeight="1" x14ac:dyDescent="0.2"/>
    <row r="65503" ht="11.1" customHeight="1" x14ac:dyDescent="0.2"/>
    <row r="65504" ht="11.1" customHeight="1" x14ac:dyDescent="0.2"/>
    <row r="65505" ht="11.1" customHeight="1" x14ac:dyDescent="0.2"/>
    <row r="65506" ht="11.1" customHeight="1" x14ac:dyDescent="0.2"/>
    <row r="65507" ht="11.1" customHeight="1" x14ac:dyDescent="0.2"/>
    <row r="65508" ht="11.1" customHeight="1" x14ac:dyDescent="0.2"/>
    <row r="65509" ht="11.1" customHeight="1" x14ac:dyDescent="0.2"/>
    <row r="65510" ht="11.1" customHeight="1" x14ac:dyDescent="0.2"/>
    <row r="65511" ht="11.1" customHeight="1" x14ac:dyDescent="0.2"/>
    <row r="65512" ht="11.1" customHeight="1" x14ac:dyDescent="0.2"/>
    <row r="65513" ht="11.1" customHeight="1" x14ac:dyDescent="0.2"/>
    <row r="65514" ht="11.1" customHeight="1" x14ac:dyDescent="0.2"/>
    <row r="65515" ht="11.1" customHeight="1" x14ac:dyDescent="0.2"/>
    <row r="65516" ht="11.1" customHeight="1" x14ac:dyDescent="0.2"/>
    <row r="65517" ht="11.1" customHeight="1" x14ac:dyDescent="0.2"/>
    <row r="65518" ht="11.1" customHeight="1" x14ac:dyDescent="0.2"/>
    <row r="65519" ht="11.1" customHeight="1" x14ac:dyDescent="0.2"/>
    <row r="65520" ht="11.1" customHeight="1" x14ac:dyDescent="0.2"/>
    <row r="65521" ht="11.1" customHeight="1" x14ac:dyDescent="0.2"/>
    <row r="65522" ht="11.1" customHeight="1" x14ac:dyDescent="0.2"/>
    <row r="65523" ht="11.1" customHeight="1" x14ac:dyDescent="0.2"/>
    <row r="65524" ht="11.1" customHeight="1" x14ac:dyDescent="0.2"/>
    <row r="65525" ht="11.1" customHeight="1" x14ac:dyDescent="0.2"/>
    <row r="65526" ht="11.1" customHeight="1" x14ac:dyDescent="0.2"/>
    <row r="65527" ht="11.1" customHeight="1" x14ac:dyDescent="0.2"/>
    <row r="65528" ht="11.1" customHeight="1" x14ac:dyDescent="0.2"/>
    <row r="65529" ht="11.1" customHeight="1" x14ac:dyDescent="0.2"/>
    <row r="65530" ht="11.1" customHeight="1" x14ac:dyDescent="0.2"/>
  </sheetData>
  <mergeCells count="1">
    <mergeCell ref="A2:D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5515"/>
  <sheetViews>
    <sheetView workbookViewId="0">
      <selection activeCell="C4" sqref="C4"/>
    </sheetView>
  </sheetViews>
  <sheetFormatPr defaultColWidth="10.5" defaultRowHeight="11.45" customHeight="1" x14ac:dyDescent="0.2"/>
  <cols>
    <col min="1" max="1" width="14.83203125" style="29" customWidth="1"/>
    <col min="2" max="2" width="44.33203125" style="29" customWidth="1"/>
    <col min="3" max="3" width="71" style="29" customWidth="1"/>
  </cols>
  <sheetData>
    <row r="1" spans="1:3" ht="11.1" customHeight="1" x14ac:dyDescent="0.2"/>
    <row r="2" spans="1:3" ht="30" customHeight="1" x14ac:dyDescent="0.25">
      <c r="A2" s="134" t="s">
        <v>133</v>
      </c>
      <c r="B2" s="134"/>
      <c r="C2" s="134"/>
    </row>
    <row r="3" spans="1:3" ht="15" customHeight="1" x14ac:dyDescent="0.2">
      <c r="C3" s="68" t="s">
        <v>183</v>
      </c>
    </row>
    <row r="4" spans="1:3" ht="30" customHeight="1" x14ac:dyDescent="0.2">
      <c r="A4" s="32" t="s">
        <v>19</v>
      </c>
      <c r="B4" s="33" t="s">
        <v>107</v>
      </c>
      <c r="C4" s="33" t="s">
        <v>108</v>
      </c>
    </row>
    <row r="5" spans="1:3" ht="15" customHeight="1" x14ac:dyDescent="0.2">
      <c r="A5" s="34" t="s">
        <v>25</v>
      </c>
      <c r="B5" s="35" t="s">
        <v>26</v>
      </c>
      <c r="C5" s="35" t="s">
        <v>27</v>
      </c>
    </row>
    <row r="6" spans="1:3" s="29" customFormat="1" ht="30" customHeight="1" x14ac:dyDescent="0.2">
      <c r="A6" s="36">
        <v>1</v>
      </c>
      <c r="B6" s="37" t="s">
        <v>134</v>
      </c>
      <c r="C6" s="38" t="s">
        <v>135</v>
      </c>
    </row>
    <row r="7" spans="1:3" s="29" customFormat="1" ht="105" customHeight="1" x14ac:dyDescent="0.2">
      <c r="A7" s="36">
        <v>2</v>
      </c>
      <c r="B7" s="37" t="s">
        <v>136</v>
      </c>
      <c r="C7" s="38" t="s">
        <v>114</v>
      </c>
    </row>
    <row r="8" spans="1:3" s="29" customFormat="1" ht="75" customHeight="1" x14ac:dyDescent="0.2">
      <c r="A8" s="36">
        <v>3</v>
      </c>
      <c r="B8" s="37" t="s">
        <v>137</v>
      </c>
      <c r="C8" s="38" t="s">
        <v>114</v>
      </c>
    </row>
    <row r="9" spans="1:3" s="29" customFormat="1" ht="30" customHeight="1" x14ac:dyDescent="0.2">
      <c r="A9" s="36">
        <v>4</v>
      </c>
      <c r="B9" s="37" t="s">
        <v>113</v>
      </c>
      <c r="C9" s="38" t="s">
        <v>114</v>
      </c>
    </row>
    <row r="10" spans="1:3" s="29" customFormat="1" ht="60" customHeight="1" x14ac:dyDescent="0.2">
      <c r="A10" s="36">
        <v>5</v>
      </c>
      <c r="B10" s="37" t="s">
        <v>138</v>
      </c>
      <c r="C10" s="38" t="s">
        <v>114</v>
      </c>
    </row>
    <row r="11" spans="1:3" s="29" customFormat="1" ht="60" customHeight="1" x14ac:dyDescent="0.2">
      <c r="A11" s="36">
        <v>6</v>
      </c>
      <c r="B11" s="37" t="s">
        <v>139</v>
      </c>
      <c r="C11" s="38" t="s">
        <v>114</v>
      </c>
    </row>
    <row r="12" spans="1:3" ht="11.1" customHeight="1" x14ac:dyDescent="0.2"/>
    <row r="13" spans="1:3" ht="11.1" customHeight="1" x14ac:dyDescent="0.2"/>
    <row r="14" spans="1:3" ht="11.1" customHeight="1" x14ac:dyDescent="0.2"/>
    <row r="15" spans="1:3" ht="11.1" customHeight="1" x14ac:dyDescent="0.2"/>
    <row r="16" spans="1:3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  <row r="65489" ht="11.1" customHeight="1" x14ac:dyDescent="0.2"/>
    <row r="65490" ht="11.1" customHeight="1" x14ac:dyDescent="0.2"/>
    <row r="65491" ht="11.1" customHeight="1" x14ac:dyDescent="0.2"/>
    <row r="65492" ht="11.1" customHeight="1" x14ac:dyDescent="0.2"/>
    <row r="65493" ht="11.1" customHeight="1" x14ac:dyDescent="0.2"/>
    <row r="65494" ht="11.1" customHeight="1" x14ac:dyDescent="0.2"/>
    <row r="65495" ht="11.1" customHeight="1" x14ac:dyDescent="0.2"/>
    <row r="65496" ht="11.1" customHeight="1" x14ac:dyDescent="0.2"/>
    <row r="65497" ht="11.1" customHeight="1" x14ac:dyDescent="0.2"/>
    <row r="65498" ht="11.1" customHeight="1" x14ac:dyDescent="0.2"/>
    <row r="65499" ht="11.1" customHeight="1" x14ac:dyDescent="0.2"/>
    <row r="65500" ht="11.1" customHeight="1" x14ac:dyDescent="0.2"/>
    <row r="65501" ht="11.1" customHeight="1" x14ac:dyDescent="0.2"/>
    <row r="65502" ht="11.1" customHeight="1" x14ac:dyDescent="0.2"/>
    <row r="65503" ht="11.1" customHeight="1" x14ac:dyDescent="0.2"/>
    <row r="65504" ht="11.1" customHeight="1" x14ac:dyDescent="0.2"/>
    <row r="65505" ht="11.1" customHeight="1" x14ac:dyDescent="0.2"/>
    <row r="65506" ht="11.1" customHeight="1" x14ac:dyDescent="0.2"/>
    <row r="65507" ht="11.1" customHeight="1" x14ac:dyDescent="0.2"/>
    <row r="65508" ht="11.1" customHeight="1" x14ac:dyDescent="0.2"/>
    <row r="65509" ht="11.1" customHeight="1" x14ac:dyDescent="0.2"/>
    <row r="65510" ht="11.1" customHeight="1" x14ac:dyDescent="0.2"/>
    <row r="65511" ht="11.1" customHeight="1" x14ac:dyDescent="0.2"/>
    <row r="65512" ht="11.1" customHeight="1" x14ac:dyDescent="0.2"/>
    <row r="65513" ht="11.1" customHeight="1" x14ac:dyDescent="0.2"/>
    <row r="65514" ht="11.1" customHeight="1" x14ac:dyDescent="0.2"/>
    <row r="65515" ht="11.1" customHeight="1" x14ac:dyDescent="0.2"/>
  </sheetData>
  <mergeCells count="1">
    <mergeCell ref="A2:C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M14"/>
  <sheetViews>
    <sheetView workbookViewId="0">
      <selection activeCell="P1" sqref="P1:R1"/>
    </sheetView>
  </sheetViews>
  <sheetFormatPr defaultColWidth="10.5" defaultRowHeight="11.45" customHeight="1" x14ac:dyDescent="0.25"/>
  <cols>
    <col min="1" max="1" width="13.1640625" style="10" customWidth="1"/>
    <col min="2" max="2" width="0.83203125" style="10" customWidth="1"/>
    <col min="3" max="3" width="29.1640625" style="10" customWidth="1"/>
    <col min="4" max="4" width="7.83203125" style="10" customWidth="1"/>
    <col min="5" max="5" width="21.33203125" style="10" customWidth="1"/>
    <col min="6" max="6" width="8.83203125" style="10" customWidth="1"/>
    <col min="7" max="7" width="7.83203125" style="10" customWidth="1"/>
    <col min="8" max="8" width="0.83203125" style="10" customWidth="1"/>
    <col min="9" max="9" width="8.83203125" style="10" customWidth="1"/>
    <col min="10" max="10" width="2" style="10" customWidth="1"/>
    <col min="11" max="11" width="6.6640625" style="10" customWidth="1"/>
    <col min="12" max="12" width="5" style="10" customWidth="1"/>
    <col min="13" max="13" width="3.83203125" style="10" customWidth="1"/>
    <col min="14" max="14" width="7.83203125" style="10" customWidth="1"/>
    <col min="15" max="15" width="0.83203125" style="10" customWidth="1"/>
    <col min="16" max="16" width="8.83203125" style="10" customWidth="1"/>
    <col min="17" max="17" width="2" style="10" customWidth="1"/>
    <col min="18" max="18" width="6.6640625" style="10" customWidth="1"/>
    <col min="19" max="19" width="5" style="24" customWidth="1"/>
    <col min="20" max="20" width="5.5" style="24" customWidth="1"/>
    <col min="21" max="21" width="6.1640625" style="24" customWidth="1"/>
    <col min="22" max="22" width="4.33203125" style="24" customWidth="1"/>
    <col min="23" max="23" width="6.1640625" style="24" customWidth="1"/>
    <col min="24" max="24" width="4.33203125" style="24" customWidth="1"/>
    <col min="25" max="25" width="6.1640625" style="24" customWidth="1"/>
    <col min="26" max="26" width="4.33203125" style="24" customWidth="1"/>
    <col min="27" max="27" width="6.1640625" style="24" customWidth="1"/>
    <col min="28" max="28" width="4.33203125" style="24" customWidth="1"/>
    <col min="29" max="29" width="6.1640625" style="24" customWidth="1"/>
    <col min="30" max="30" width="4.33203125" style="24" customWidth="1"/>
    <col min="31" max="32" width="5.33203125" style="24" customWidth="1"/>
    <col min="33" max="39" width="10.5" style="24" customWidth="1"/>
  </cols>
  <sheetData>
    <row r="1" spans="1:33" s="24" customFormat="1" ht="15" customHeight="1" x14ac:dyDescent="0.25">
      <c r="P1" s="140" t="s">
        <v>185</v>
      </c>
      <c r="Q1" s="140"/>
      <c r="R1" s="140"/>
    </row>
    <row r="2" spans="1:33" s="24" customFormat="1" ht="15" customHeight="1" x14ac:dyDescent="0.25">
      <c r="A2" s="122" t="s">
        <v>140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33" s="24" customFormat="1" ht="15" customHeight="1" x14ac:dyDescent="0.25">
      <c r="P3" s="127" t="s">
        <v>68</v>
      </c>
      <c r="Q3" s="128"/>
      <c r="R3" s="128"/>
    </row>
    <row r="4" spans="1:33" s="10" customFormat="1" ht="60" customHeight="1" x14ac:dyDescent="0.2">
      <c r="A4" s="105" t="s">
        <v>19</v>
      </c>
      <c r="B4" s="105"/>
      <c r="C4" s="105" t="s">
        <v>20</v>
      </c>
      <c r="D4" s="105"/>
      <c r="E4" s="105"/>
      <c r="F4" s="105" t="s">
        <v>11</v>
      </c>
      <c r="G4" s="105"/>
      <c r="H4" s="105"/>
      <c r="I4" s="105" t="s">
        <v>22</v>
      </c>
      <c r="J4" s="105"/>
      <c r="K4" s="105"/>
      <c r="L4" s="105" t="s">
        <v>23</v>
      </c>
      <c r="M4" s="105"/>
      <c r="N4" s="105"/>
      <c r="O4" s="105"/>
      <c r="P4" s="105" t="s">
        <v>24</v>
      </c>
      <c r="Q4" s="105"/>
      <c r="R4" s="105"/>
    </row>
    <row r="5" spans="1:33" s="10" customFormat="1" ht="15" customHeight="1" x14ac:dyDescent="0.2">
      <c r="A5" s="106" t="s">
        <v>25</v>
      </c>
      <c r="B5" s="106"/>
      <c r="C5" s="105" t="s">
        <v>26</v>
      </c>
      <c r="D5" s="105"/>
      <c r="E5" s="105"/>
      <c r="F5" s="106" t="s">
        <v>27</v>
      </c>
      <c r="G5" s="106"/>
      <c r="H5" s="106"/>
      <c r="I5" s="106" t="s">
        <v>28</v>
      </c>
      <c r="J5" s="106"/>
      <c r="K5" s="106"/>
      <c r="L5" s="106" t="s">
        <v>29</v>
      </c>
      <c r="M5" s="106"/>
      <c r="N5" s="106"/>
      <c r="O5" s="106"/>
      <c r="P5" s="106" t="s">
        <v>30</v>
      </c>
      <c r="Q5" s="106"/>
      <c r="R5" s="106"/>
    </row>
    <row r="6" spans="1:33" s="10" customFormat="1" ht="15" customHeight="1" x14ac:dyDescent="0.2">
      <c r="A6" s="107" t="s">
        <v>25</v>
      </c>
      <c r="B6" s="107"/>
      <c r="C6" s="108" t="s">
        <v>141</v>
      </c>
      <c r="D6" s="108"/>
      <c r="E6" s="108"/>
      <c r="F6" s="110">
        <v>3741947.55</v>
      </c>
      <c r="G6" s="110"/>
      <c r="H6" s="110"/>
      <c r="I6" s="110">
        <v>2030840.85</v>
      </c>
      <c r="J6" s="110"/>
      <c r="K6" s="110"/>
      <c r="L6" s="113">
        <v>-920067.74</v>
      </c>
      <c r="M6" s="113"/>
      <c r="N6" s="113"/>
      <c r="O6" s="113"/>
      <c r="P6" s="110">
        <v>1708543.33</v>
      </c>
      <c r="Q6" s="110"/>
      <c r="R6" s="110"/>
    </row>
    <row r="7" spans="1:33" s="10" customFormat="1" ht="30" customHeight="1" x14ac:dyDescent="0.2">
      <c r="A7" s="107" t="s">
        <v>26</v>
      </c>
      <c r="B7" s="107"/>
      <c r="C7" s="108" t="s">
        <v>142</v>
      </c>
      <c r="D7" s="108"/>
      <c r="E7" s="108"/>
      <c r="F7" s="113">
        <v>-2116102.9900000002</v>
      </c>
      <c r="G7" s="113"/>
      <c r="H7" s="113"/>
      <c r="I7" s="111">
        <v>551289.27</v>
      </c>
      <c r="J7" s="111"/>
      <c r="K7" s="111"/>
      <c r="L7" s="113">
        <v>-3064789.35</v>
      </c>
      <c r="M7" s="113"/>
      <c r="N7" s="113"/>
      <c r="O7" s="113"/>
      <c r="P7" s="113">
        <v>-2271441.39</v>
      </c>
      <c r="Q7" s="113"/>
      <c r="R7" s="113"/>
    </row>
    <row r="8" spans="1:33" s="10" customFormat="1" ht="15" customHeight="1" x14ac:dyDescent="0.2">
      <c r="A8" s="107">
        <v>3</v>
      </c>
      <c r="B8" s="107"/>
      <c r="C8" s="108" t="s">
        <v>143</v>
      </c>
      <c r="D8" s="108"/>
      <c r="E8" s="108"/>
      <c r="F8" s="109">
        <v>1625844.56</v>
      </c>
      <c r="G8" s="109"/>
      <c r="H8" s="109"/>
      <c r="I8" s="109">
        <v>2582130.12</v>
      </c>
      <c r="J8" s="109"/>
      <c r="K8" s="109"/>
      <c r="L8" s="114">
        <v>-3984857.09</v>
      </c>
      <c r="M8" s="114"/>
      <c r="N8" s="114"/>
      <c r="O8" s="114"/>
      <c r="P8" s="114">
        <v>-562898.06000000006</v>
      </c>
      <c r="Q8" s="114"/>
      <c r="R8" s="114"/>
    </row>
    <row r="9" spans="1:33" s="10" customFormat="1" ht="30" customHeight="1" x14ac:dyDescent="0.2">
      <c r="A9" s="107">
        <v>4</v>
      </c>
      <c r="B9" s="107"/>
      <c r="C9" s="108" t="s">
        <v>144</v>
      </c>
      <c r="D9" s="108"/>
      <c r="E9" s="108"/>
      <c r="F9" s="109">
        <v>1625844.56</v>
      </c>
      <c r="G9" s="109"/>
      <c r="H9" s="109"/>
      <c r="I9" s="109">
        <v>2582130.12</v>
      </c>
      <c r="J9" s="109"/>
      <c r="K9" s="109"/>
      <c r="L9" s="114">
        <v>-3984857.09</v>
      </c>
      <c r="M9" s="114"/>
      <c r="N9" s="114"/>
      <c r="O9" s="114"/>
      <c r="P9" s="114">
        <v>-562898.06000000006</v>
      </c>
      <c r="Q9" s="114"/>
      <c r="R9" s="114"/>
    </row>
    <row r="10" spans="1:33" ht="15" customHeight="1" x14ac:dyDescent="0.25"/>
    <row r="11" spans="1:33" ht="15" customHeight="1" x14ac:dyDescent="0.25">
      <c r="A11" s="141" t="s">
        <v>145</v>
      </c>
      <c r="B11" s="141"/>
      <c r="C11" s="141"/>
      <c r="D11" s="141"/>
      <c r="E11" s="141"/>
      <c r="F11" s="141"/>
      <c r="G11" s="141"/>
      <c r="H11" s="142">
        <v>2025</v>
      </c>
      <c r="I11" s="142"/>
      <c r="J11" s="142"/>
      <c r="K11" s="142"/>
      <c r="L11" s="142"/>
      <c r="M11" s="141" t="s">
        <v>146</v>
      </c>
      <c r="N11" s="141"/>
      <c r="O11" s="141"/>
      <c r="P11" s="141"/>
      <c r="Q11" s="141"/>
      <c r="R11" s="143">
        <v>25</v>
      </c>
      <c r="S11" s="143"/>
      <c r="T11" s="141" t="s">
        <v>147</v>
      </c>
      <c r="U11" s="141"/>
      <c r="V11" s="141"/>
      <c r="W11" s="141"/>
      <c r="X11" s="142">
        <v>2024</v>
      </c>
      <c r="Y11" s="142"/>
      <c r="Z11" s="142"/>
      <c r="AA11" s="142"/>
      <c r="AB11" s="20" t="s">
        <v>85</v>
      </c>
      <c r="AC11" s="19"/>
      <c r="AD11" s="143">
        <v>20</v>
      </c>
      <c r="AE11" s="143"/>
      <c r="AF11" s="141" t="s">
        <v>148</v>
      </c>
      <c r="AG11" s="141"/>
    </row>
    <row r="12" spans="1:33" ht="15" customHeight="1" x14ac:dyDescent="0.25"/>
    <row r="13" spans="1:33" ht="15" customHeight="1" x14ac:dyDescent="0.25"/>
    <row r="14" spans="1:33" ht="15" customHeight="1" x14ac:dyDescent="0.25"/>
  </sheetData>
  <mergeCells count="47">
    <mergeCell ref="T11:W11"/>
    <mergeCell ref="X11:AA11"/>
    <mergeCell ref="AD11:AE11"/>
    <mergeCell ref="AF11:AG11"/>
    <mergeCell ref="P9:R9"/>
    <mergeCell ref="A11:G11"/>
    <mergeCell ref="H11:L11"/>
    <mergeCell ref="M11:Q11"/>
    <mergeCell ref="R11:S11"/>
    <mergeCell ref="A9:B9"/>
    <mergeCell ref="C9:E9"/>
    <mergeCell ref="F9:H9"/>
    <mergeCell ref="I9:K9"/>
    <mergeCell ref="L9:O9"/>
    <mergeCell ref="P8:R8"/>
    <mergeCell ref="A8:B8"/>
    <mergeCell ref="C8:E8"/>
    <mergeCell ref="F8:H8"/>
    <mergeCell ref="I8:K8"/>
    <mergeCell ref="L8:O8"/>
    <mergeCell ref="P7:R7"/>
    <mergeCell ref="A7:B7"/>
    <mergeCell ref="C7:E7"/>
    <mergeCell ref="F7:H7"/>
    <mergeCell ref="I7:K7"/>
    <mergeCell ref="L7:O7"/>
    <mergeCell ref="P5:R5"/>
    <mergeCell ref="A6:B6"/>
    <mergeCell ref="C6:E6"/>
    <mergeCell ref="F6:H6"/>
    <mergeCell ref="I6:K6"/>
    <mergeCell ref="L6:O6"/>
    <mergeCell ref="P6:R6"/>
    <mergeCell ref="A5:B5"/>
    <mergeCell ref="C5:E5"/>
    <mergeCell ref="F5:H5"/>
    <mergeCell ref="I5:K5"/>
    <mergeCell ref="L5:O5"/>
    <mergeCell ref="P1:R1"/>
    <mergeCell ref="A2:R2"/>
    <mergeCell ref="P3:R3"/>
    <mergeCell ref="A4:B4"/>
    <mergeCell ref="C4:E4"/>
    <mergeCell ref="F4:H4"/>
    <mergeCell ref="I4:K4"/>
    <mergeCell ref="L4:O4"/>
    <mergeCell ref="P4:R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I12"/>
  <sheetViews>
    <sheetView workbookViewId="0">
      <selection activeCell="A3" sqref="A3"/>
    </sheetView>
  </sheetViews>
  <sheetFormatPr defaultColWidth="10.5" defaultRowHeight="11.45" customHeight="1" x14ac:dyDescent="0.25"/>
  <cols>
    <col min="1" max="1" width="4" style="10" customWidth="1"/>
    <col min="2" max="2" width="5.1640625" style="10" customWidth="1"/>
    <col min="3" max="3" width="2.6640625" style="10" customWidth="1"/>
    <col min="4" max="4" width="2.1640625" style="24" customWidth="1"/>
    <col min="5" max="5" width="0.5" style="10" customWidth="1"/>
    <col min="6" max="6" width="4.6640625" style="10" customWidth="1"/>
    <col min="7" max="7" width="5.33203125" style="10" customWidth="1"/>
    <col min="8" max="8" width="0.6640625" style="10" customWidth="1"/>
    <col min="9" max="9" width="10" style="10" customWidth="1"/>
    <col min="10" max="10" width="11.1640625" style="10" customWidth="1"/>
    <col min="11" max="11" width="5.33203125" style="10" customWidth="1"/>
    <col min="12" max="12" width="4.6640625" style="10" customWidth="1"/>
    <col min="13" max="13" width="0.6640625" style="10" customWidth="1"/>
    <col min="14" max="14" width="4.6640625" style="10" customWidth="1"/>
    <col min="15" max="15" width="5.33203125" style="10" customWidth="1"/>
    <col min="16" max="16" width="0.6640625" style="10" customWidth="1"/>
    <col min="17" max="17" width="10" style="10" customWidth="1"/>
    <col min="18" max="18" width="0.6640625" style="10" customWidth="1"/>
    <col min="19" max="19" width="10" style="10" customWidth="1"/>
    <col min="20" max="20" width="0.6640625" style="10" customWidth="1"/>
    <col min="21" max="21" width="10" style="10" customWidth="1"/>
    <col min="22" max="22" width="8.83203125" style="10" customWidth="1"/>
    <col min="23" max="23" width="4.6640625" style="10" customWidth="1"/>
    <col min="24" max="24" width="4.1640625" style="10" customWidth="1"/>
    <col min="25" max="25" width="7.6640625" style="10" customWidth="1"/>
    <col min="26" max="26" width="1.1640625" style="10" customWidth="1"/>
    <col min="27" max="27" width="8.83203125" style="10" customWidth="1"/>
    <col min="28" max="28" width="1.83203125" style="10" customWidth="1"/>
    <col min="29" max="29" width="7" style="10" customWidth="1"/>
    <col min="30" max="30" width="4.6640625" style="10" customWidth="1"/>
    <col min="31" max="31" width="4.1640625" style="10" customWidth="1"/>
    <col min="32" max="32" width="7.6640625" style="10" customWidth="1"/>
    <col min="33" max="33" width="1.1640625" style="10" customWidth="1"/>
    <col min="34" max="34" width="8.83203125" style="10" customWidth="1"/>
    <col min="35" max="35" width="0.6640625" style="24" customWidth="1"/>
  </cols>
  <sheetData>
    <row r="1" spans="1:34" s="24" customFormat="1" ht="15" customHeight="1" x14ac:dyDescent="0.25">
      <c r="AF1" s="140" t="s">
        <v>185</v>
      </c>
      <c r="AG1" s="140"/>
      <c r="AH1" s="140"/>
    </row>
    <row r="2" spans="1:34" s="24" customFormat="1" ht="31.5" customHeight="1" x14ac:dyDescent="0.25">
      <c r="A2" s="122" t="s">
        <v>201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</row>
    <row r="3" spans="1:34" s="24" customFormat="1" ht="12.95" customHeight="1" x14ac:dyDescent="0.25">
      <c r="AF3" s="127" t="s">
        <v>184</v>
      </c>
      <c r="AG3" s="128"/>
      <c r="AH3" s="128"/>
    </row>
    <row r="4" spans="1:34" s="10" customFormat="1" ht="60" customHeight="1" x14ac:dyDescent="0.2">
      <c r="A4" s="105" t="s">
        <v>19</v>
      </c>
      <c r="B4" s="105"/>
      <c r="C4" s="105"/>
      <c r="D4" s="105"/>
      <c r="E4" s="105" t="s">
        <v>20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 t="s">
        <v>11</v>
      </c>
      <c r="W4" s="105"/>
      <c r="X4" s="105"/>
      <c r="Y4" s="105" t="s">
        <v>22</v>
      </c>
      <c r="Z4" s="105"/>
      <c r="AA4" s="105"/>
      <c r="AB4" s="105" t="s">
        <v>23</v>
      </c>
      <c r="AC4" s="105"/>
      <c r="AD4" s="105"/>
      <c r="AE4" s="105"/>
      <c r="AF4" s="105" t="s">
        <v>24</v>
      </c>
      <c r="AG4" s="105"/>
      <c r="AH4" s="105"/>
    </row>
    <row r="5" spans="1:34" s="10" customFormat="1" ht="15" customHeight="1" x14ac:dyDescent="0.2">
      <c r="A5" s="106" t="s">
        <v>25</v>
      </c>
      <c r="B5" s="106"/>
      <c r="C5" s="106"/>
      <c r="D5" s="106"/>
      <c r="E5" s="105" t="s">
        <v>26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6" t="s">
        <v>27</v>
      </c>
      <c r="W5" s="106"/>
      <c r="X5" s="106"/>
      <c r="Y5" s="106" t="s">
        <v>28</v>
      </c>
      <c r="Z5" s="106"/>
      <c r="AA5" s="106"/>
      <c r="AB5" s="106" t="s">
        <v>29</v>
      </c>
      <c r="AC5" s="106"/>
      <c r="AD5" s="106"/>
      <c r="AE5" s="106"/>
      <c r="AF5" s="106" t="s">
        <v>30</v>
      </c>
      <c r="AG5" s="106"/>
      <c r="AH5" s="106"/>
    </row>
    <row r="6" spans="1:34" s="10" customFormat="1" ht="15" customHeight="1" x14ac:dyDescent="0.2">
      <c r="A6" s="107" t="s">
        <v>25</v>
      </c>
      <c r="B6" s="107"/>
      <c r="C6" s="107"/>
      <c r="D6" s="107"/>
      <c r="E6" s="108" t="s">
        <v>51</v>
      </c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10">
        <v>6476019.3399999999</v>
      </c>
      <c r="W6" s="110"/>
      <c r="X6" s="110"/>
      <c r="Y6" s="110">
        <v>12498630.279999999</v>
      </c>
      <c r="Z6" s="110"/>
      <c r="AA6" s="110"/>
      <c r="AB6" s="113">
        <v>-15834187.73</v>
      </c>
      <c r="AC6" s="113"/>
      <c r="AD6" s="113"/>
      <c r="AE6" s="113"/>
      <c r="AF6" s="113">
        <v>-2794681.7</v>
      </c>
      <c r="AG6" s="113"/>
      <c r="AH6" s="113"/>
    </row>
    <row r="7" spans="1:34" s="10" customFormat="1" ht="15" customHeight="1" x14ac:dyDescent="0.2">
      <c r="A7" s="107" t="s">
        <v>26</v>
      </c>
      <c r="B7" s="107"/>
      <c r="C7" s="107"/>
      <c r="D7" s="107"/>
      <c r="E7" s="108" t="s">
        <v>149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10">
        <v>1619004.84</v>
      </c>
      <c r="W7" s="110"/>
      <c r="X7" s="110"/>
      <c r="Y7" s="110">
        <v>2499726.06</v>
      </c>
      <c r="Z7" s="110"/>
      <c r="AA7" s="110"/>
      <c r="AB7" s="113">
        <v>-3958546.93</v>
      </c>
      <c r="AC7" s="113"/>
      <c r="AD7" s="113"/>
      <c r="AE7" s="113"/>
      <c r="AF7" s="113">
        <v>-558936.34</v>
      </c>
      <c r="AG7" s="113"/>
      <c r="AH7" s="113"/>
    </row>
    <row r="8" spans="1:34" s="10" customFormat="1" ht="45" customHeight="1" x14ac:dyDescent="0.2">
      <c r="A8" s="107">
        <v>3</v>
      </c>
      <c r="B8" s="107"/>
      <c r="C8" s="107"/>
      <c r="D8" s="107"/>
      <c r="E8" s="108" t="s">
        <v>150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15">
        <v>6839.72</v>
      </c>
      <c r="W8" s="115"/>
      <c r="X8" s="115"/>
      <c r="Y8" s="115">
        <v>82404.06</v>
      </c>
      <c r="Z8" s="115"/>
      <c r="AA8" s="115"/>
      <c r="AB8" s="114">
        <v>-26310.16</v>
      </c>
      <c r="AC8" s="114"/>
      <c r="AD8" s="114"/>
      <c r="AE8" s="114"/>
      <c r="AF8" s="114">
        <v>-3961.72</v>
      </c>
      <c r="AG8" s="114"/>
      <c r="AH8" s="114"/>
    </row>
    <row r="9" spans="1:34" s="10" customFormat="1" ht="15" customHeight="1" x14ac:dyDescent="0.2">
      <c r="A9" s="107">
        <v>4</v>
      </c>
      <c r="B9" s="107"/>
      <c r="C9" s="107"/>
      <c r="D9" s="107"/>
      <c r="E9" s="108" t="s">
        <v>151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13">
        <v>-71964.31</v>
      </c>
      <c r="W9" s="113"/>
      <c r="X9" s="113"/>
      <c r="Y9" s="113">
        <v>-20757.28</v>
      </c>
      <c r="Z9" s="113"/>
      <c r="AA9" s="113"/>
      <c r="AB9" s="113">
        <v>-58569.95</v>
      </c>
      <c r="AC9" s="113"/>
      <c r="AD9" s="113"/>
      <c r="AE9" s="113"/>
      <c r="AF9" s="113">
        <v>-19192.98</v>
      </c>
      <c r="AG9" s="113"/>
      <c r="AH9" s="113"/>
    </row>
    <row r="10" spans="1:34" s="10" customFormat="1" ht="15" customHeight="1" x14ac:dyDescent="0.2">
      <c r="A10" s="107">
        <v>5</v>
      </c>
      <c r="B10" s="107"/>
      <c r="C10" s="107"/>
      <c r="D10" s="107"/>
      <c r="E10" s="108" t="s">
        <v>152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11">
        <v>78804.03</v>
      </c>
      <c r="W10" s="111"/>
      <c r="X10" s="111"/>
      <c r="Y10" s="111">
        <v>103161.34</v>
      </c>
      <c r="Z10" s="111"/>
      <c r="AA10" s="111"/>
      <c r="AB10" s="111">
        <v>32259.79</v>
      </c>
      <c r="AC10" s="111"/>
      <c r="AD10" s="111"/>
      <c r="AE10" s="111"/>
      <c r="AF10" s="111">
        <v>15231.26</v>
      </c>
      <c r="AG10" s="111"/>
      <c r="AH10" s="111"/>
    </row>
    <row r="11" spans="1:34" s="10" customFormat="1" ht="15" customHeight="1" x14ac:dyDescent="0.2">
      <c r="A11" s="107">
        <v>6</v>
      </c>
      <c r="B11" s="107"/>
      <c r="C11" s="107"/>
      <c r="D11" s="107"/>
      <c r="E11" s="108" t="s">
        <v>153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10">
        <v>1625844.56</v>
      </c>
      <c r="W11" s="110"/>
      <c r="X11" s="110"/>
      <c r="Y11" s="110">
        <v>2582130.12</v>
      </c>
      <c r="Z11" s="110"/>
      <c r="AA11" s="110"/>
      <c r="AB11" s="113">
        <v>-3984857.09</v>
      </c>
      <c r="AC11" s="113"/>
      <c r="AD11" s="113"/>
      <c r="AE11" s="113"/>
      <c r="AF11" s="113">
        <v>-562898.06000000006</v>
      </c>
      <c r="AG11" s="113"/>
      <c r="AH11" s="113"/>
    </row>
    <row r="12" spans="1:34" ht="15" customHeight="1" x14ac:dyDescent="0.25"/>
  </sheetData>
  <mergeCells count="51">
    <mergeCell ref="Y11:AA11"/>
    <mergeCell ref="AB11:AE11"/>
    <mergeCell ref="AF11:AH11"/>
    <mergeCell ref="A9:D9"/>
    <mergeCell ref="E9:U9"/>
    <mergeCell ref="V9:X9"/>
    <mergeCell ref="Y9:AA9"/>
    <mergeCell ref="AB9:AE9"/>
    <mergeCell ref="AF9:AH9"/>
    <mergeCell ref="A10:D10"/>
    <mergeCell ref="E10:U10"/>
    <mergeCell ref="V10:X10"/>
    <mergeCell ref="Y10:AA10"/>
    <mergeCell ref="AB10:AE10"/>
    <mergeCell ref="AF10:AH10"/>
    <mergeCell ref="A11:D11"/>
    <mergeCell ref="E11:U11"/>
    <mergeCell ref="V11:X11"/>
    <mergeCell ref="AF7:AH7"/>
    <mergeCell ref="A8:D8"/>
    <mergeCell ref="E8:U8"/>
    <mergeCell ref="V8:X8"/>
    <mergeCell ref="Y8:AA8"/>
    <mergeCell ref="AB8:AE8"/>
    <mergeCell ref="AF8:AH8"/>
    <mergeCell ref="A7:D7"/>
    <mergeCell ref="E7:U7"/>
    <mergeCell ref="V7:X7"/>
    <mergeCell ref="Y7:AA7"/>
    <mergeCell ref="AB7:AE7"/>
    <mergeCell ref="AF5:AH5"/>
    <mergeCell ref="A6:D6"/>
    <mergeCell ref="E6:U6"/>
    <mergeCell ref="V6:X6"/>
    <mergeCell ref="Y6:AA6"/>
    <mergeCell ref="AB6:AE6"/>
    <mergeCell ref="AF6:AH6"/>
    <mergeCell ref="A5:D5"/>
    <mergeCell ref="E5:U5"/>
    <mergeCell ref="V5:X5"/>
    <mergeCell ref="Y5:AA5"/>
    <mergeCell ref="AB5:AE5"/>
    <mergeCell ref="AF1:AH1"/>
    <mergeCell ref="A2:AH2"/>
    <mergeCell ref="AF3:AH3"/>
    <mergeCell ref="A4:D4"/>
    <mergeCell ref="E4:U4"/>
    <mergeCell ref="V4:X4"/>
    <mergeCell ref="Y4:AA4"/>
    <mergeCell ref="AB4:AE4"/>
    <mergeCell ref="AF4:AH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157"/>
  <sheetViews>
    <sheetView workbookViewId="0">
      <selection activeCell="E4" sqref="E4"/>
    </sheetView>
  </sheetViews>
  <sheetFormatPr defaultColWidth="10.5" defaultRowHeight="11.45" customHeight="1" x14ac:dyDescent="0.2"/>
  <cols>
    <col min="1" max="1" width="8.1640625" style="70" customWidth="1"/>
    <col min="2" max="2" width="66.6640625" style="70" customWidth="1"/>
    <col min="3" max="3" width="21.1640625" style="70" customWidth="1"/>
    <col min="4" max="4" width="22.33203125" style="70" customWidth="1"/>
    <col min="5" max="5" width="17.6640625" style="70" customWidth="1"/>
    <col min="6" max="6" width="16.5" style="72" customWidth="1"/>
    <col min="7" max="7" width="10.83203125" style="73" customWidth="1"/>
    <col min="8" max="8" width="13.33203125" style="73" customWidth="1"/>
    <col min="9" max="9" width="6.33203125" style="73" customWidth="1"/>
    <col min="10" max="10" width="10.5" style="73"/>
    <col min="11" max="11" width="31" style="73" customWidth="1"/>
    <col min="12" max="16384" width="10.5" style="73"/>
  </cols>
  <sheetData>
    <row r="1" spans="1:6" ht="21" customHeight="1" x14ac:dyDescent="0.2">
      <c r="E1" s="71" t="s">
        <v>185</v>
      </c>
    </row>
    <row r="2" spans="1:6" ht="15" customHeight="1" x14ac:dyDescent="0.25">
      <c r="A2" s="73"/>
      <c r="B2" s="74" t="s">
        <v>154</v>
      </c>
      <c r="C2" s="74"/>
      <c r="D2" s="74"/>
      <c r="E2" s="74"/>
      <c r="F2" s="74"/>
    </row>
    <row r="3" spans="1:6" ht="15" customHeight="1" x14ac:dyDescent="0.25">
      <c r="E3" s="75" t="s">
        <v>206</v>
      </c>
    </row>
    <row r="4" spans="1:6" s="70" customFormat="1" ht="46.5" customHeight="1" thickBot="1" x14ac:dyDescent="0.25">
      <c r="A4" s="76" t="s">
        <v>186</v>
      </c>
      <c r="B4" s="76" t="s">
        <v>20</v>
      </c>
      <c r="C4" s="76" t="s">
        <v>187</v>
      </c>
      <c r="D4" s="76" t="s">
        <v>155</v>
      </c>
      <c r="E4" s="77">
        <v>45657</v>
      </c>
      <c r="F4" s="78"/>
    </row>
    <row r="5" spans="1:6" ht="15.75" thickBot="1" x14ac:dyDescent="0.25">
      <c r="A5" s="79" t="s">
        <v>25</v>
      </c>
      <c r="B5" s="79" t="s">
        <v>26</v>
      </c>
      <c r="C5" s="79" t="s">
        <v>27</v>
      </c>
      <c r="D5" s="79" t="s">
        <v>28</v>
      </c>
      <c r="E5" s="79">
        <v>7</v>
      </c>
    </row>
    <row r="6" spans="1:6" ht="15.75" x14ac:dyDescent="0.25">
      <c r="A6" s="80"/>
      <c r="B6" s="144" t="s">
        <v>199</v>
      </c>
      <c r="C6" s="145"/>
      <c r="D6" s="145"/>
      <c r="E6" s="146"/>
    </row>
    <row r="7" spans="1:6" ht="15" x14ac:dyDescent="0.2">
      <c r="A7" s="81">
        <v>1</v>
      </c>
      <c r="B7" s="82" t="s">
        <v>188</v>
      </c>
      <c r="C7" s="83">
        <v>1804.07</v>
      </c>
      <c r="D7" s="83">
        <f>C7-E7</f>
        <v>770.7</v>
      </c>
      <c r="E7" s="83">
        <v>1033.3699999999999</v>
      </c>
    </row>
    <row r="8" spans="1:6" ht="15" x14ac:dyDescent="0.2">
      <c r="A8" s="81">
        <v>2</v>
      </c>
      <c r="B8" s="82" t="s">
        <v>74</v>
      </c>
      <c r="C8" s="84">
        <v>42934.32</v>
      </c>
      <c r="D8" s="83">
        <f t="shared" ref="D8:D14" si="0">C8-E8</f>
        <v>17455.21</v>
      </c>
      <c r="E8" s="84">
        <v>25479.11</v>
      </c>
    </row>
    <row r="9" spans="1:6" ht="15" x14ac:dyDescent="0.2">
      <c r="A9" s="81">
        <v>3</v>
      </c>
      <c r="B9" s="82" t="s">
        <v>189</v>
      </c>
      <c r="C9" s="84">
        <v>639820.37</v>
      </c>
      <c r="D9" s="83">
        <f t="shared" si="0"/>
        <v>630232.97</v>
      </c>
      <c r="E9" s="84">
        <v>9587.4</v>
      </c>
    </row>
    <row r="10" spans="1:6" ht="15" x14ac:dyDescent="0.2">
      <c r="A10" s="81">
        <v>4</v>
      </c>
      <c r="B10" s="82" t="s">
        <v>190</v>
      </c>
      <c r="C10" s="83">
        <v>51391.01</v>
      </c>
      <c r="D10" s="83">
        <f t="shared" si="0"/>
        <v>38426.32</v>
      </c>
      <c r="E10" s="83">
        <v>12964.69</v>
      </c>
    </row>
    <row r="11" spans="1:6" ht="15" x14ac:dyDescent="0.2">
      <c r="A11" s="81">
        <v>5</v>
      </c>
      <c r="B11" s="82" t="s">
        <v>191</v>
      </c>
      <c r="C11" s="84">
        <v>733886.49</v>
      </c>
      <c r="D11" s="83">
        <f t="shared" si="0"/>
        <v>298296.52999999997</v>
      </c>
      <c r="E11" s="84">
        <v>435589.96</v>
      </c>
    </row>
    <row r="12" spans="1:6" ht="15" x14ac:dyDescent="0.2">
      <c r="A12" s="81">
        <v>6</v>
      </c>
      <c r="B12" s="82" t="s">
        <v>92</v>
      </c>
      <c r="C12" s="84">
        <v>0</v>
      </c>
      <c r="D12" s="85">
        <f t="shared" si="0"/>
        <v>-64013.75</v>
      </c>
      <c r="E12" s="84">
        <v>64013.75</v>
      </c>
    </row>
    <row r="13" spans="1:6" ht="15" x14ac:dyDescent="0.2">
      <c r="A13" s="81">
        <v>7</v>
      </c>
      <c r="B13" s="82" t="s">
        <v>192</v>
      </c>
      <c r="C13" s="84">
        <v>32211.11</v>
      </c>
      <c r="D13" s="83">
        <f t="shared" si="0"/>
        <v>26030.5</v>
      </c>
      <c r="E13" s="84">
        <v>6180.61</v>
      </c>
    </row>
    <row r="14" spans="1:6" ht="15" x14ac:dyDescent="0.2">
      <c r="A14" s="81">
        <v>8</v>
      </c>
      <c r="B14" s="82" t="s">
        <v>193</v>
      </c>
      <c r="C14" s="84">
        <v>226504.42</v>
      </c>
      <c r="D14" s="85">
        <f t="shared" si="0"/>
        <v>-422439.76</v>
      </c>
      <c r="E14" s="84">
        <v>648944.18000000005</v>
      </c>
    </row>
    <row r="15" spans="1:6" ht="15" x14ac:dyDescent="0.25">
      <c r="A15" s="80">
        <v>9</v>
      </c>
      <c r="B15" s="86" t="s">
        <v>156</v>
      </c>
      <c r="C15" s="84">
        <f>SUM(C7:C14)</f>
        <v>1728551.79</v>
      </c>
      <c r="D15" s="84">
        <f>SUM(D7:D14)</f>
        <v>524758.72</v>
      </c>
      <c r="E15" s="84">
        <f>SUM(E7:E14)</f>
        <v>1203793.07</v>
      </c>
    </row>
    <row r="16" spans="1:6" s="91" customFormat="1" ht="30" x14ac:dyDescent="0.25">
      <c r="A16" s="87">
        <v>10</v>
      </c>
      <c r="B16" s="88" t="s">
        <v>157</v>
      </c>
      <c r="C16" s="89">
        <f>C15</f>
        <v>1728551.79</v>
      </c>
      <c r="D16" s="89">
        <f>D15</f>
        <v>524758.72</v>
      </c>
      <c r="E16" s="89">
        <f>E15</f>
        <v>1203793.07</v>
      </c>
      <c r="F16" s="90"/>
    </row>
    <row r="17" spans="1:11" ht="15.75" x14ac:dyDescent="0.25">
      <c r="A17" s="80"/>
      <c r="B17" s="144" t="s">
        <v>200</v>
      </c>
      <c r="C17" s="145"/>
      <c r="D17" s="145"/>
      <c r="E17" s="146"/>
    </row>
    <row r="18" spans="1:11" ht="15" x14ac:dyDescent="0.2">
      <c r="A18" s="81">
        <v>11</v>
      </c>
      <c r="B18" s="82" t="s">
        <v>194</v>
      </c>
      <c r="C18" s="85">
        <v>-363599.19</v>
      </c>
      <c r="D18" s="83">
        <f>C18-E18</f>
        <v>354996.08</v>
      </c>
      <c r="E18" s="85">
        <v>-718595.27</v>
      </c>
    </row>
    <row r="19" spans="1:11" ht="15" x14ac:dyDescent="0.2">
      <c r="A19" s="81">
        <v>12</v>
      </c>
      <c r="B19" s="82" t="s">
        <v>195</v>
      </c>
      <c r="C19" s="85">
        <v>-6607200.6699999999</v>
      </c>
      <c r="D19" s="83">
        <f t="shared" ref="D19:D22" si="1">C19-E19</f>
        <v>1197052.0099999998</v>
      </c>
      <c r="E19" s="85">
        <v>-7804252.6799999997</v>
      </c>
    </row>
    <row r="20" spans="1:11" ht="15" x14ac:dyDescent="0.2">
      <c r="A20" s="81">
        <v>13</v>
      </c>
      <c r="B20" s="82" t="s">
        <v>74</v>
      </c>
      <c r="C20" s="84"/>
      <c r="D20" s="83">
        <f t="shared" si="1"/>
        <v>0</v>
      </c>
      <c r="E20" s="84">
        <v>0</v>
      </c>
    </row>
    <row r="21" spans="1:11" ht="15" x14ac:dyDescent="0.2">
      <c r="A21" s="81">
        <v>14</v>
      </c>
      <c r="B21" s="82" t="s">
        <v>196</v>
      </c>
      <c r="C21" s="92">
        <v>-226581.09</v>
      </c>
      <c r="D21" s="83">
        <f t="shared" si="1"/>
        <v>39296.180000000022</v>
      </c>
      <c r="E21" s="92">
        <v>-265877.27</v>
      </c>
    </row>
    <row r="22" spans="1:11" ht="30" x14ac:dyDescent="0.2">
      <c r="A22" s="81">
        <v>15</v>
      </c>
      <c r="B22" s="82" t="s">
        <v>197</v>
      </c>
      <c r="C22" s="92">
        <v>-2286.98</v>
      </c>
      <c r="D22" s="83">
        <f t="shared" si="1"/>
        <v>0</v>
      </c>
      <c r="E22" s="92">
        <v>-2286.98</v>
      </c>
      <c r="K22" s="93"/>
    </row>
    <row r="23" spans="1:11" s="91" customFormat="1" ht="15" x14ac:dyDescent="0.25">
      <c r="A23" s="87">
        <v>16</v>
      </c>
      <c r="B23" s="88" t="s">
        <v>158</v>
      </c>
      <c r="C23" s="94">
        <f>SUM(C18:C22)</f>
        <v>-7199667.9300000006</v>
      </c>
      <c r="D23" s="89">
        <f>SUM(D18:D22)</f>
        <v>1591344.2699999998</v>
      </c>
      <c r="E23" s="94">
        <f>SUM(E18:E22)</f>
        <v>-8791012.1999999993</v>
      </c>
      <c r="F23" s="90"/>
    </row>
    <row r="24" spans="1:11" ht="15" x14ac:dyDescent="0.25">
      <c r="A24" s="80">
        <v>17</v>
      </c>
      <c r="B24" s="86" t="s">
        <v>159</v>
      </c>
      <c r="C24" s="92">
        <f>C16+C23</f>
        <v>-5471116.1400000006</v>
      </c>
      <c r="D24" s="84">
        <f>D16+D23</f>
        <v>2116102.9899999998</v>
      </c>
      <c r="E24" s="92">
        <f>E16+E23</f>
        <v>-7587219.129999999</v>
      </c>
    </row>
    <row r="25" spans="1:11" s="91" customFormat="1" ht="21" customHeight="1" x14ac:dyDescent="0.25">
      <c r="A25" s="87">
        <v>18</v>
      </c>
      <c r="B25" s="88" t="s">
        <v>160</v>
      </c>
      <c r="C25" s="94">
        <f>C24</f>
        <v>-5471116.1400000006</v>
      </c>
      <c r="D25" s="89">
        <f>D24</f>
        <v>2116102.9899999998</v>
      </c>
      <c r="E25" s="94">
        <f>E24</f>
        <v>-7587219.129999999</v>
      </c>
      <c r="F25" s="90"/>
    </row>
    <row r="26" spans="1:11" ht="11.25" x14ac:dyDescent="0.2"/>
    <row r="27" spans="1:11" s="70" customFormat="1" ht="46.5" customHeight="1" thickBot="1" x14ac:dyDescent="0.25">
      <c r="A27" s="76" t="s">
        <v>186</v>
      </c>
      <c r="B27" s="76" t="s">
        <v>20</v>
      </c>
      <c r="C27" s="76" t="s">
        <v>198</v>
      </c>
      <c r="D27" s="76" t="s">
        <v>155</v>
      </c>
      <c r="E27" s="77">
        <v>45291</v>
      </c>
      <c r="F27" s="78"/>
    </row>
    <row r="28" spans="1:11" ht="15.75" thickBot="1" x14ac:dyDescent="0.25">
      <c r="A28" s="79" t="s">
        <v>25</v>
      </c>
      <c r="B28" s="79" t="s">
        <v>26</v>
      </c>
      <c r="C28" s="79" t="s">
        <v>27</v>
      </c>
      <c r="D28" s="79" t="s">
        <v>28</v>
      </c>
      <c r="E28" s="79">
        <v>7</v>
      </c>
    </row>
    <row r="29" spans="1:11" ht="33" customHeight="1" x14ac:dyDescent="0.25">
      <c r="A29" s="80"/>
      <c r="B29" s="144" t="s">
        <v>199</v>
      </c>
      <c r="C29" s="145"/>
      <c r="D29" s="145"/>
      <c r="E29" s="146"/>
    </row>
    <row r="30" spans="1:11" ht="15" x14ac:dyDescent="0.2">
      <c r="A30" s="81">
        <v>1</v>
      </c>
      <c r="B30" s="82" t="s">
        <v>188</v>
      </c>
      <c r="C30" s="83">
        <f>902.67+141.74</f>
        <v>1044.4099999999999</v>
      </c>
      <c r="D30" s="83">
        <f>C30-E30</f>
        <v>302.11999999999989</v>
      </c>
      <c r="E30" s="83">
        <f>463.15+279.14</f>
        <v>742.29</v>
      </c>
    </row>
    <row r="31" spans="1:11" ht="15" x14ac:dyDescent="0.2">
      <c r="A31" s="81">
        <v>2</v>
      </c>
      <c r="B31" s="82" t="s">
        <v>74</v>
      </c>
      <c r="C31" s="84">
        <v>172398.62</v>
      </c>
      <c r="D31" s="83">
        <f t="shared" ref="D31:D37" si="2">C31-E31</f>
        <v>6525.0299999999988</v>
      </c>
      <c r="E31" s="84">
        <v>165873.59</v>
      </c>
    </row>
    <row r="32" spans="1:11" ht="15" x14ac:dyDescent="0.2">
      <c r="A32" s="81">
        <v>3</v>
      </c>
      <c r="B32" s="82" t="s">
        <v>189</v>
      </c>
      <c r="C32" s="84">
        <v>1761243.46</v>
      </c>
      <c r="D32" s="83">
        <f t="shared" si="2"/>
        <v>1761243.46</v>
      </c>
      <c r="E32" s="84">
        <v>0</v>
      </c>
    </row>
    <row r="33" spans="1:11" ht="15" x14ac:dyDescent="0.2">
      <c r="A33" s="81">
        <v>4</v>
      </c>
      <c r="B33" s="82" t="s">
        <v>190</v>
      </c>
      <c r="C33" s="83">
        <v>10523.12</v>
      </c>
      <c r="D33" s="85">
        <f t="shared" si="2"/>
        <v>-715.29999999999927</v>
      </c>
      <c r="E33" s="83">
        <v>11238.42</v>
      </c>
    </row>
    <row r="34" spans="1:11" ht="15" x14ac:dyDescent="0.2">
      <c r="A34" s="81">
        <v>5</v>
      </c>
      <c r="B34" s="82" t="s">
        <v>191</v>
      </c>
      <c r="C34" s="84">
        <v>431279.87</v>
      </c>
      <c r="D34" s="83">
        <f t="shared" si="2"/>
        <v>3266.8399999999674</v>
      </c>
      <c r="E34" s="84">
        <v>428013.03</v>
      </c>
    </row>
    <row r="35" spans="1:11" ht="15" x14ac:dyDescent="0.2">
      <c r="A35" s="81">
        <v>6</v>
      </c>
      <c r="B35" s="82" t="s">
        <v>92</v>
      </c>
      <c r="C35" s="84">
        <v>0</v>
      </c>
      <c r="D35" s="85">
        <f t="shared" si="2"/>
        <v>-50574</v>
      </c>
      <c r="E35" s="84">
        <v>50574</v>
      </c>
    </row>
    <row r="36" spans="1:11" ht="15" x14ac:dyDescent="0.2">
      <c r="A36" s="81">
        <v>7</v>
      </c>
      <c r="B36" s="82" t="s">
        <v>192</v>
      </c>
      <c r="C36" s="84">
        <v>18777.330000000002</v>
      </c>
      <c r="D36" s="85">
        <f t="shared" si="2"/>
        <v>-3761.6999999999971</v>
      </c>
      <c r="E36" s="84">
        <v>22539.03</v>
      </c>
    </row>
    <row r="37" spans="1:11" ht="15" x14ac:dyDescent="0.2">
      <c r="A37" s="81">
        <v>8</v>
      </c>
      <c r="B37" s="82" t="s">
        <v>193</v>
      </c>
      <c r="C37" s="84">
        <v>846857.73</v>
      </c>
      <c r="D37" s="85">
        <f t="shared" si="2"/>
        <v>-325219.09000000008</v>
      </c>
      <c r="E37" s="84">
        <v>1172076.82</v>
      </c>
    </row>
    <row r="38" spans="1:11" ht="15" x14ac:dyDescent="0.25">
      <c r="A38" s="80">
        <v>9</v>
      </c>
      <c r="B38" s="86" t="s">
        <v>156</v>
      </c>
      <c r="C38" s="84">
        <f>SUM(C30:C37)</f>
        <v>3242124.54</v>
      </c>
      <c r="D38" s="84">
        <f>SUM(D30:D37)</f>
        <v>1391067.3599999999</v>
      </c>
      <c r="E38" s="84">
        <f>SUM(E30:E37)</f>
        <v>1851057.1800000002</v>
      </c>
    </row>
    <row r="39" spans="1:11" s="91" customFormat="1" ht="30" x14ac:dyDescent="0.25">
      <c r="A39" s="87">
        <v>10</v>
      </c>
      <c r="B39" s="88" t="s">
        <v>157</v>
      </c>
      <c r="C39" s="89">
        <f>C38</f>
        <v>3242124.54</v>
      </c>
      <c r="D39" s="89">
        <f>D38</f>
        <v>1391067.3599999999</v>
      </c>
      <c r="E39" s="89">
        <f>E38</f>
        <v>1851057.1800000002</v>
      </c>
      <c r="F39" s="90"/>
    </row>
    <row r="40" spans="1:11" ht="15.75" customHeight="1" x14ac:dyDescent="0.25">
      <c r="A40" s="80"/>
      <c r="B40" s="144" t="s">
        <v>200</v>
      </c>
      <c r="C40" s="145"/>
      <c r="D40" s="145"/>
      <c r="E40" s="146"/>
    </row>
    <row r="41" spans="1:11" ht="15" x14ac:dyDescent="0.2">
      <c r="A41" s="81">
        <v>11</v>
      </c>
      <c r="B41" s="82" t="s">
        <v>194</v>
      </c>
      <c r="C41" s="85">
        <v>-842372.78</v>
      </c>
      <c r="D41" s="83">
        <f>C41-E41</f>
        <v>283991.49</v>
      </c>
      <c r="E41" s="85">
        <v>-1126364.27</v>
      </c>
    </row>
    <row r="42" spans="1:11" ht="15" x14ac:dyDescent="0.2">
      <c r="A42" s="81">
        <v>12</v>
      </c>
      <c r="B42" s="82" t="s">
        <v>195</v>
      </c>
      <c r="C42" s="85">
        <v>-4912532.95</v>
      </c>
      <c r="D42" s="85">
        <f t="shared" ref="D42:D45" si="3">C42-E42</f>
        <v>-2273704.6900000004</v>
      </c>
      <c r="E42" s="85">
        <v>-2638828.2599999998</v>
      </c>
    </row>
    <row r="43" spans="1:11" ht="15" x14ac:dyDescent="0.2">
      <c r="A43" s="81">
        <v>13</v>
      </c>
      <c r="B43" s="82" t="s">
        <v>196</v>
      </c>
      <c r="C43" s="92">
        <v>-258446.27</v>
      </c>
      <c r="D43" s="83">
        <f t="shared" si="3"/>
        <v>31333.300000000017</v>
      </c>
      <c r="E43" s="92">
        <v>-289779.57</v>
      </c>
    </row>
    <row r="44" spans="1:11" ht="30" x14ac:dyDescent="0.2">
      <c r="A44" s="81">
        <v>14</v>
      </c>
      <c r="B44" s="82" t="s">
        <v>197</v>
      </c>
      <c r="C44" s="92">
        <v>-600</v>
      </c>
      <c r="D44" s="83">
        <f t="shared" si="3"/>
        <v>0</v>
      </c>
      <c r="E44" s="85">
        <v>-600</v>
      </c>
      <c r="K44" s="93"/>
    </row>
    <row r="45" spans="1:11" ht="15" x14ac:dyDescent="0.2">
      <c r="A45" s="81">
        <v>15</v>
      </c>
      <c r="B45" s="82" t="s">
        <v>189</v>
      </c>
      <c r="C45" s="92"/>
      <c r="D45" s="83">
        <f t="shared" si="3"/>
        <v>16023.27</v>
      </c>
      <c r="E45" s="92">
        <v>-16023.27</v>
      </c>
    </row>
    <row r="46" spans="1:11" s="91" customFormat="1" ht="15" x14ac:dyDescent="0.25">
      <c r="A46" s="87">
        <v>16</v>
      </c>
      <c r="B46" s="88" t="s">
        <v>158</v>
      </c>
      <c r="C46" s="94">
        <f>SUM(C41:C45)</f>
        <v>-6013952</v>
      </c>
      <c r="D46" s="94">
        <f>SUM(D41:D45)</f>
        <v>-1942356.6300000004</v>
      </c>
      <c r="E46" s="94">
        <f>SUM(E41:E45)</f>
        <v>-4071595.3699999996</v>
      </c>
      <c r="F46" s="90"/>
    </row>
    <row r="47" spans="1:11" ht="15" x14ac:dyDescent="0.25">
      <c r="A47" s="80">
        <v>17</v>
      </c>
      <c r="B47" s="86" t="s">
        <v>159</v>
      </c>
      <c r="C47" s="92">
        <f>C39+C46</f>
        <v>-2771827.46</v>
      </c>
      <c r="D47" s="92">
        <f>D39+D46</f>
        <v>-551289.27000000048</v>
      </c>
      <c r="E47" s="92">
        <f>E39+E46</f>
        <v>-2220538.1899999995</v>
      </c>
    </row>
    <row r="48" spans="1:11" s="91" customFormat="1" ht="21" customHeight="1" x14ac:dyDescent="0.25">
      <c r="A48" s="87">
        <v>18</v>
      </c>
      <c r="B48" s="88" t="s">
        <v>160</v>
      </c>
      <c r="C48" s="94">
        <f>C47</f>
        <v>-2771827.46</v>
      </c>
      <c r="D48" s="94">
        <f>D47</f>
        <v>-551289.27000000048</v>
      </c>
      <c r="E48" s="94">
        <f>E47</f>
        <v>-2220538.1899999995</v>
      </c>
      <c r="F48" s="90"/>
    </row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</sheetData>
  <mergeCells count="4">
    <mergeCell ref="B6:E6"/>
    <mergeCell ref="B17:E17"/>
    <mergeCell ref="B29:E29"/>
    <mergeCell ref="B40:E40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Отчет титульная страница</vt:lpstr>
      <vt:lpstr>21.1 Информация о доходах за в</vt:lpstr>
      <vt:lpstr>22.1 Информация о доходах за в</vt:lpstr>
      <vt:lpstr>23.1 Процентные доходы.</vt:lpstr>
      <vt:lpstr>24.1 Доходы за вычетом расходо</vt:lpstr>
      <vt:lpstr>25.1 Выручка от оказания услуг</vt:lpstr>
      <vt:lpstr>26.1 Расходы на персонал</vt:lpstr>
      <vt:lpstr>26.2 Расходы по прочим долгоср</vt:lpstr>
      <vt:lpstr>27.1 Прямые операционные расхо</vt:lpstr>
      <vt:lpstr>28.1 Процентные расходы.</vt:lpstr>
      <vt:lpstr>29.1 Информация о доходах за в</vt:lpstr>
      <vt:lpstr>30.1 Общие и административные </vt:lpstr>
      <vt:lpstr>31.1 Прочие доходы</vt:lpstr>
      <vt:lpstr>31.2 Прочие расходы</vt:lpstr>
      <vt:lpstr>32.1 Отчет информация по догов</vt:lpstr>
      <vt:lpstr>32.2 Отчет активы и обязательс</vt:lpstr>
      <vt:lpstr>32.3 Отчет потоки денежных сре</vt:lpstr>
      <vt:lpstr>32.4 Отчет информация по догов</vt:lpstr>
      <vt:lpstr>33.1 Налог на прибыль в разрез</vt:lpstr>
      <vt:lpstr>33.2 Сопоставление теоретическ</vt:lpstr>
      <vt:lpstr>Таблица 33.3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Громова</cp:lastModifiedBy>
  <dcterms:modified xsi:type="dcterms:W3CDTF">2025-07-25T08:17:04Z</dcterms:modified>
</cp:coreProperties>
</file>